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<sst xmlns="http://schemas.openxmlformats.org/spreadsheetml/2006/main" count="217" uniqueCount="107">
  <si>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</si>
  <si>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</si>
  <si>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</si>
  <si>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</si>
  <si>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</si>
  <si>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</si>
  <si>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</si>
  <si>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</si>
  <si>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</si>
  <si>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</si>
  <si>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</si>
  <si>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</si>
  <si>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</si>
  <si>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</si>
  <si>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</si>
  <si>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</si>
  <si>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</si>
  <si>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</si>
  <si>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</si>
  <si>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</si>
  <si>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</si>
  <si>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</si>
  <si>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</si>
  <si>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</si>
  <si>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</si>
  <si>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</si>
  <si>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</si>
  <si>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</si>
  <si>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</si>
  <si>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</si>
  <si>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</si>
  <si>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</si>
  <si>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</si>
  <si>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</si>
  <si>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</si>
  <si>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</si>
  <si>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</si>
  <si>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</si>
  <si>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</si>
  <si>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</si>
  <si>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</si>
  <si>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</si>
  <si>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</si>
  <si>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</si>
  <si>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</si>
  <si>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</si>
  <si>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</si>
  <si>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</si>
  <si>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</si>
  <si>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</si>
  <si>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</si>
  <si>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</si>
  <si>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</si>
  <si>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</si>
  <si>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</si>
  <si>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</si>
  <si>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</si>
  <si>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</si>
  <si>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</si>
  <si>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</si>
  <si>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</si>
  <si>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</si>
  <si>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</si>
  <si>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</si>
  <si>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</si>
  <si>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</si>
  <si>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</si>
  <si>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</si>
  <si>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</si>
  <si>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</si>
  <si>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</si>
  <si>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</si>
  <si>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</si>
  <si>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</si>
  <si>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</si>
  <si>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</si>
  <si>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</si>
  <si>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</si>
  <si>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</si>
  <si>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</si>
  <si>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</si>
  <si>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</si>
  <si>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</si>
  <si>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</si>
  <si>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</si>
  <si>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</si>
  <si>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</si>
  <si>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</si>
  <si>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</si>
  <si>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</si>
  <si>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</si>
  <si>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</si>
  <si>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</si>
  <si>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</si>
  <si>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</si>
  <si>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</si>
  <si>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</si>
  <si>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</si>
  <si>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</si>
  <si>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</si>
  <si>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</si>
  <si>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</si>
  <si>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</si>
  <si>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</si>
  <si>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および料金回収率について、平成25年度は100％を下回ったが、平成26年4月1日に料金改定（平均8％）を実施したことにより、平成26年度には100％を越える結果となった。また企業債残高対給水収益比率は他の類似団体と比べて健全な値で推移しており、累積欠損金については現在発生しておらず、健全であると言える。しかし、施設利用率が類似団体と比較して下回っていることや、今後の人口減少や節水機器の普及など水需要が減少する一方で、管の老朽化が進み維持管理費が増加する見込みであることから、今後も引き続き、経営状況を分析していく必要があると思われる。</t>
    <phoneticPr fontId="4"/>
  </si>
  <si>
    <t>現在は他の類似団体と比べ健全な値もあるが、値が下回っているものもある。今後は水需要の減少も進む中、老朽化に伴う管路等更新事業も長期間にわたり進める必要があり、今後も独立採算のもと費用を収益で賄うことができるよう、更なる収益確保と経費削減に努めていかなければならない。</t>
    <phoneticPr fontId="4"/>
  </si>
  <si>
    <t>管路の更新については、単独事業及び下水道管布設に係る水道管移設工事により更新を進めているが、下水道整備の年度毎の事業量に差があるため、管路更新率にばらつきがある。有形固定資産減価償却率は類似団体平均値より下回っているものの、増加傾向であり、施設の老朽化が進んでいると言える。下水道整備事業に係る水道管移設事業費は減少しており、今後においては、単独での老朽管の更新を計画的に進めていく必要がある。</t>
    <rPh sb="133" eb="134">
      <t>イ</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</si>
</sst>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1.46</c:v>
                </c:pt>
                <c:pt idx="1">
                  <c:v>0.97</c:v>
                </c:pt>
                <c:pt idx="2">
                  <c:v>0.22</c:v>
                </c:pt>
                <c:pt idx="3">
                  <c:v>0.64</c:v>
                </c:pt>
                <c:pt idx="4">
                  <c:v>0.39</c:v>
                </c:pt>
              </c:numCache>
            </c:numRef>
          </c:val>
        </c:ser>
        <c:dLbls>
          <c:showLegendKey val="0"/>
          <c:showVal val="0"/>
          <c:showCatName val="0"/>
          <c:showSerName val="0"/>
          <c:showPercent val="0"/>
          <c:showBubbleSize val="0"/>
        </c:dLbls>
        <c:gapWidth val="150"/>
        <c:axId val="109534208"/>
        <c:axId val="1139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09534208"/>
        <c:axId val="113935488"/>
      </c:lineChart>
      <c:dateAx>
        <c:axId val="109534208"/>
        <c:scaling>
          <c:orientation val="minMax"/>
        </c:scaling>
        <c:delete val="1"/>
        <c:axPos val="b"/>
        <c:numFmt formatCode="ge" sourceLinked="1"/>
        <c:majorTickMark val="none"/>
        <c:minorTickMark val="none"/>
        <c:tickLblPos val="none"/>
        <c:crossAx val="113935488"/>
        <c:crosses val="autoZero"/>
        <c:auto val="1"/>
        <c:lblOffset val="100"/>
        <c:baseTimeUnit val="years"/>
      </c:dateAx>
      <c:valAx>
        <c:axId val="1139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58.83</c:v>
                </c:pt>
                <c:pt idx="1">
                  <c:v>57.1</c:v>
                </c:pt>
                <c:pt idx="2">
                  <c:v>57.85</c:v>
                </c:pt>
                <c:pt idx="3">
                  <c:v>57.11</c:v>
                </c:pt>
                <c:pt idx="4">
                  <c:v>56.32</c:v>
                </c:pt>
              </c:numCache>
            </c:numRef>
          </c:val>
        </c:ser>
        <c:dLbls>
          <c:showLegendKey val="0"/>
          <c:showVal val="0"/>
          <c:showCatName val="0"/>
          <c:showSerName val="0"/>
          <c:showPercent val="0"/>
          <c:showBubbleSize val="0"/>
        </c:dLbls>
        <c:gapWidth val="150"/>
        <c:axId val="109463424"/>
        <c:axId val="1094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9463424"/>
        <c:axId val="109473792"/>
      </c:lineChart>
      <c:dateAx>
        <c:axId val="109463424"/>
        <c:scaling>
          <c:orientation val="minMax"/>
        </c:scaling>
        <c:delete val="1"/>
        <c:axPos val="b"/>
        <c:numFmt formatCode="ge" sourceLinked="1"/>
        <c:majorTickMark val="none"/>
        <c:minorTickMark val="none"/>
        <c:tickLblPos val="none"/>
        <c:crossAx val="109473792"/>
        <c:crosses val="autoZero"/>
        <c:auto val="1"/>
        <c:lblOffset val="100"/>
        <c:baseTimeUnit val="years"/>
      </c:dateAx>
      <c:valAx>
        <c:axId val="1094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89.84</c:v>
                </c:pt>
                <c:pt idx="1">
                  <c:v>90.64</c:v>
                </c:pt>
                <c:pt idx="2">
                  <c:v>90.08</c:v>
                </c:pt>
                <c:pt idx="3">
                  <c:v>90.05</c:v>
                </c:pt>
                <c:pt idx="4">
                  <c:v>90.18</c:v>
                </c:pt>
              </c:numCache>
            </c:numRef>
          </c:val>
        </c:ser>
        <c:dLbls>
          <c:showLegendKey val="0"/>
          <c:showVal val="0"/>
          <c:showCatName val="0"/>
          <c:showSerName val="0"/>
          <c:showPercent val="0"/>
          <c:showBubbleSize val="0"/>
        </c:dLbls>
        <c:gapWidth val="150"/>
        <c:axId val="109499904"/>
        <c:axId val="1095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9499904"/>
        <c:axId val="109501824"/>
      </c:lineChart>
      <c:dateAx>
        <c:axId val="109499904"/>
        <c:scaling>
          <c:orientation val="minMax"/>
        </c:scaling>
        <c:delete val="1"/>
        <c:axPos val="b"/>
        <c:numFmt formatCode="ge" sourceLinked="1"/>
        <c:majorTickMark val="none"/>
        <c:minorTickMark val="none"/>
        <c:tickLblPos val="none"/>
        <c:crossAx val="109501824"/>
        <c:crosses val="autoZero"/>
        <c:auto val="1"/>
        <c:lblOffset val="100"/>
        <c:baseTimeUnit val="years"/>
      </c:dateAx>
      <c:valAx>
        <c:axId val="1095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98.5</c:v>
                </c:pt>
                <c:pt idx="1">
                  <c:v>102.66</c:v>
                </c:pt>
                <c:pt idx="2">
                  <c:v>101.03</c:v>
                </c:pt>
                <c:pt idx="3">
                  <c:v>99.11</c:v>
                </c:pt>
                <c:pt idx="4">
                  <c:v>108.43</c:v>
                </c:pt>
              </c:numCache>
            </c:numRef>
          </c:val>
        </c:ser>
        <c:dLbls>
          <c:showLegendKey val="0"/>
          <c:showVal val="0"/>
          <c:showCatName val="0"/>
          <c:showSerName val="0"/>
          <c:showPercent val="0"/>
          <c:showBubbleSize val="0"/>
        </c:dLbls>
        <c:gapWidth val="150"/>
        <c:axId val="108078592"/>
        <c:axId val="1080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08078592"/>
        <c:axId val="108080512"/>
      </c:lineChart>
      <c:dateAx>
        <c:axId val="108078592"/>
        <c:scaling>
          <c:orientation val="minMax"/>
        </c:scaling>
        <c:delete val="1"/>
        <c:axPos val="b"/>
        <c:numFmt formatCode="ge" sourceLinked="1"/>
        <c:majorTickMark val="none"/>
        <c:minorTickMark val="none"/>
        <c:tickLblPos val="none"/>
        <c:crossAx val="108080512"/>
        <c:crosses val="autoZero"/>
        <c:auto val="1"/>
        <c:lblOffset val="100"/>
        <c:baseTimeUnit val="years"/>
      </c:dateAx>
      <c:valAx>
        <c:axId val="10808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30.67</c:v>
                </c:pt>
                <c:pt idx="1">
                  <c:v>31.08</c:v>
                </c:pt>
                <c:pt idx="2">
                  <c:v>32.35</c:v>
                </c:pt>
                <c:pt idx="3">
                  <c:v>33.39</c:v>
                </c:pt>
                <c:pt idx="4">
                  <c:v>44.58</c:v>
                </c:pt>
              </c:numCache>
            </c:numRef>
          </c:val>
        </c:ser>
        <c:dLbls>
          <c:showLegendKey val="0"/>
          <c:showVal val="0"/>
          <c:showCatName val="0"/>
          <c:showSerName val="0"/>
          <c:showPercent val="0"/>
          <c:showBubbleSize val="0"/>
        </c:dLbls>
        <c:gapWidth val="150"/>
        <c:axId val="108098688"/>
        <c:axId val="1081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08098688"/>
        <c:axId val="108100608"/>
      </c:lineChart>
      <c:dateAx>
        <c:axId val="108098688"/>
        <c:scaling>
          <c:orientation val="minMax"/>
        </c:scaling>
        <c:delete val="1"/>
        <c:axPos val="b"/>
        <c:numFmt formatCode="ge" sourceLinked="1"/>
        <c:majorTickMark val="none"/>
        <c:minorTickMark val="none"/>
        <c:tickLblPos val="none"/>
        <c:crossAx val="108100608"/>
        <c:crosses val="autoZero"/>
        <c:auto val="1"/>
        <c:lblOffset val="100"/>
        <c:baseTimeUnit val="years"/>
      </c:dateAx>
      <c:valAx>
        <c:axId val="1081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114688"/>
        <c:axId val="1081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08114688"/>
        <c:axId val="108116608"/>
      </c:lineChart>
      <c:dateAx>
        <c:axId val="108114688"/>
        <c:scaling>
          <c:orientation val="minMax"/>
        </c:scaling>
        <c:delete val="1"/>
        <c:axPos val="b"/>
        <c:numFmt formatCode="ge" sourceLinked="1"/>
        <c:majorTickMark val="none"/>
        <c:minorTickMark val="none"/>
        <c:tickLblPos val="none"/>
        <c:crossAx val="108116608"/>
        <c:crosses val="autoZero"/>
        <c:auto val="1"/>
        <c:lblOffset val="100"/>
        <c:baseTimeUnit val="years"/>
      </c:dateAx>
      <c:valAx>
        <c:axId val="1081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18912"/>
        <c:axId val="1093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9318912"/>
        <c:axId val="109320832"/>
      </c:lineChart>
      <c:dateAx>
        <c:axId val="109318912"/>
        <c:scaling>
          <c:orientation val="minMax"/>
        </c:scaling>
        <c:delete val="1"/>
        <c:axPos val="b"/>
        <c:numFmt formatCode="ge" sourceLinked="1"/>
        <c:majorTickMark val="none"/>
        <c:minorTickMark val="none"/>
        <c:tickLblPos val="none"/>
        <c:crossAx val="109320832"/>
        <c:crosses val="autoZero"/>
        <c:auto val="1"/>
        <c:lblOffset val="100"/>
        <c:baseTimeUnit val="years"/>
      </c:dateAx>
      <c:valAx>
        <c:axId val="10932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409.07</c:v>
                </c:pt>
                <c:pt idx="1">
                  <c:v>453.1</c:v>
                </c:pt>
                <c:pt idx="2">
                  <c:v>500.54</c:v>
                </c:pt>
                <c:pt idx="3">
                  <c:v>373.25</c:v>
                </c:pt>
                <c:pt idx="4">
                  <c:v>274.91000000000003</c:v>
                </c:pt>
              </c:numCache>
            </c:numRef>
          </c:val>
        </c:ser>
        <c:dLbls>
          <c:showLegendKey val="0"/>
          <c:showVal val="0"/>
          <c:showCatName val="0"/>
          <c:showSerName val="0"/>
          <c:showPercent val="0"/>
          <c:showBubbleSize val="0"/>
        </c:dLbls>
        <c:gapWidth val="150"/>
        <c:axId val="109347200"/>
        <c:axId val="1093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9347200"/>
        <c:axId val="109349120"/>
      </c:lineChart>
      <c:dateAx>
        <c:axId val="109347200"/>
        <c:scaling>
          <c:orientation val="minMax"/>
        </c:scaling>
        <c:delete val="1"/>
        <c:axPos val="b"/>
        <c:numFmt formatCode="ge" sourceLinked="1"/>
        <c:majorTickMark val="none"/>
        <c:minorTickMark val="none"/>
        <c:tickLblPos val="none"/>
        <c:crossAx val="109349120"/>
        <c:crosses val="autoZero"/>
        <c:auto val="1"/>
        <c:lblOffset val="100"/>
        <c:baseTimeUnit val="years"/>
      </c:dateAx>
      <c:valAx>
        <c:axId val="10934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202.47</c:v>
                </c:pt>
                <c:pt idx="1">
                  <c:v>218.77</c:v>
                </c:pt>
                <c:pt idx="2">
                  <c:v>211.35</c:v>
                </c:pt>
                <c:pt idx="3">
                  <c:v>224.55</c:v>
                </c:pt>
                <c:pt idx="4">
                  <c:v>215.21</c:v>
                </c:pt>
              </c:numCache>
            </c:numRef>
          </c:val>
        </c:ser>
        <c:dLbls>
          <c:showLegendKey val="0"/>
          <c:showVal val="0"/>
          <c:showCatName val="0"/>
          <c:showSerName val="0"/>
          <c:showPercent val="0"/>
          <c:showBubbleSize val="0"/>
        </c:dLbls>
        <c:gapWidth val="150"/>
        <c:axId val="109387776"/>
        <c:axId val="1093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9387776"/>
        <c:axId val="109389696"/>
      </c:lineChart>
      <c:dateAx>
        <c:axId val="109387776"/>
        <c:scaling>
          <c:orientation val="minMax"/>
        </c:scaling>
        <c:delete val="1"/>
        <c:axPos val="b"/>
        <c:numFmt formatCode="ge" sourceLinked="1"/>
        <c:majorTickMark val="none"/>
        <c:minorTickMark val="none"/>
        <c:tickLblPos val="none"/>
        <c:crossAx val="109389696"/>
        <c:crosses val="autoZero"/>
        <c:auto val="1"/>
        <c:lblOffset val="100"/>
        <c:baseTimeUnit val="years"/>
      </c:dateAx>
      <c:valAx>
        <c:axId val="10938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94.69</c:v>
                </c:pt>
                <c:pt idx="1">
                  <c:v>99.76</c:v>
                </c:pt>
                <c:pt idx="2">
                  <c:v>98.37</c:v>
                </c:pt>
                <c:pt idx="3">
                  <c:v>96.49</c:v>
                </c:pt>
                <c:pt idx="4">
                  <c:v>106.81</c:v>
                </c:pt>
              </c:numCache>
            </c:numRef>
          </c:val>
        </c:ser>
        <c:dLbls>
          <c:showLegendKey val="0"/>
          <c:showVal val="0"/>
          <c:showCatName val="0"/>
          <c:showSerName val="0"/>
          <c:showPercent val="0"/>
          <c:showBubbleSize val="0"/>
        </c:dLbls>
        <c:gapWidth val="150"/>
        <c:axId val="109403136"/>
        <c:axId val="1094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09403136"/>
        <c:axId val="109413504"/>
      </c:lineChart>
      <c:dateAx>
        <c:axId val="109403136"/>
        <c:scaling>
          <c:orientation val="minMax"/>
        </c:scaling>
        <c:delete val="1"/>
        <c:axPos val="b"/>
        <c:numFmt formatCode="ge" sourceLinked="1"/>
        <c:majorTickMark val="none"/>
        <c:minorTickMark val="none"/>
        <c:tickLblPos val="none"/>
        <c:crossAx val="109413504"/>
        <c:crosses val="autoZero"/>
        <c:auto val="1"/>
        <c:lblOffset val="100"/>
        <c:baseTimeUnit val="years"/>
      </c:dateAx>
      <c:valAx>
        <c:axId val="1094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184.11</c:v>
                </c:pt>
                <c:pt idx="1">
                  <c:v>174.72</c:v>
                </c:pt>
                <c:pt idx="2">
                  <c:v>177.18</c:v>
                </c:pt>
                <c:pt idx="3">
                  <c:v>181.12</c:v>
                </c:pt>
                <c:pt idx="4">
                  <c:v>175.03</c:v>
                </c:pt>
              </c:numCache>
            </c:numRef>
          </c:val>
        </c:ser>
        <c:dLbls>
          <c:showLegendKey val="0"/>
          <c:showVal val="0"/>
          <c:showCatName val="0"/>
          <c:showSerName val="0"/>
          <c:showPercent val="0"/>
          <c:showBubbleSize val="0"/>
        </c:dLbls>
        <c:gapWidth val="150"/>
        <c:axId val="109439232"/>
        <c:axId val="1094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9439232"/>
        <c:axId val="109441408"/>
      </c:lineChart>
      <c:dateAx>
        <c:axId val="109439232"/>
        <c:scaling>
          <c:orientation val="minMax"/>
        </c:scaling>
        <c:delete val="1"/>
        <c:axPos val="b"/>
        <c:numFmt formatCode="ge" sourceLinked="1"/>
        <c:majorTickMark val="none"/>
        <c:minorTickMark val="none"/>
        <c:tickLblPos val="none"/>
        <c:crossAx val="109441408"/>
        <c:crosses val="autoZero"/>
        <c:auto val="1"/>
        <c:lblOffset val="100"/>
        <c:baseTimeUnit val="years"/>
      </c:dateAx>
      <c:valAx>
        <c:axId val="1094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湖南市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54953</v>
      </c>
      <c r="AJ8" s="56"/>
      <c r="AK8" s="56"/>
      <c r="AL8" s="56"/>
      <c r="AM8" s="56"/>
      <c r="AN8" s="56"/>
      <c r="AO8" s="56"/>
      <c r="AP8" s="57"/>
      <c r="AQ8" s="47">
        <f>データ!R6</f>
        <v>70.400000000000006</v>
      </c>
      <c r="AR8" s="47"/>
      <c r="AS8" s="47"/>
      <c r="AT8" s="47"/>
      <c r="AU8" s="47"/>
      <c r="AV8" s="47"/>
      <c r="AW8" s="47"/>
      <c r="AX8" s="47"/>
      <c r="AY8" s="47">
        <f>データ!S6</f>
        <v>780.58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72.900000000000006</v>
      </c>
      <c r="K10" s="47"/>
      <c r="L10" s="47"/>
      <c r="M10" s="47"/>
      <c r="N10" s="47"/>
      <c r="O10" s="47"/>
      <c r="P10" s="47"/>
      <c r="Q10" s="47"/>
      <c r="R10" s="47">
        <f>データ!O6</f>
        <v>99.91</v>
      </c>
      <c r="S10" s="47"/>
      <c r="T10" s="47"/>
      <c r="U10" s="47"/>
      <c r="V10" s="47"/>
      <c r="W10" s="47"/>
      <c r="X10" s="47"/>
      <c r="Y10" s="47"/>
      <c r="Z10" s="78">
        <f>データ!P6</f>
        <v>2786</v>
      </c>
      <c r="AA10" s="78"/>
      <c r="AB10" s="78"/>
      <c r="AC10" s="78"/>
      <c r="AD10" s="78"/>
      <c r="AE10" s="78"/>
      <c r="AF10" s="78"/>
      <c r="AG10" s="78"/>
      <c r="AH10" s="2"/>
      <c r="AI10" s="78">
        <f>データ!T6</f>
        <v>54767</v>
      </c>
      <c r="AJ10" s="78"/>
      <c r="AK10" s="78"/>
      <c r="AL10" s="78"/>
      <c r="AM10" s="78"/>
      <c r="AN10" s="78"/>
      <c r="AO10" s="78"/>
      <c r="AP10" s="78"/>
      <c r="AQ10" s="47">
        <f>データ!U6</f>
        <v>32.72</v>
      </c>
      <c r="AR10" s="47"/>
      <c r="AS10" s="47"/>
      <c r="AT10" s="47"/>
      <c r="AU10" s="47"/>
      <c r="AV10" s="47"/>
      <c r="AW10" s="47"/>
      <c r="AX10" s="47"/>
      <c r="AY10" s="47">
        <f>データ!V6</f>
        <v>1673.81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252115</v>
      </c>
      <c r="D6" s="31">
        <f t="shared" si="3"/>
        <v>46</v>
      </c>
      <c r="E6" s="31">
        <f t="shared" si="3"/>
        <v>1</v>
      </c>
      <c r="F6" s="31">
        <f t="shared" si="3"/>
        <v>0</v>
      </c>
      <c r="G6" s="31">
        <f t="shared" si="3"/>
        <v>1</v>
      </c>
      <c r="H6" s="31" t="str">
        <f t="shared" si="3"/>
        <v>滋賀県　湖南市</v>
      </c>
      <c r="I6" s="31" t="str">
        <f t="shared" si="3"/>
        <v>法適用</v>
      </c>
      <c r="J6" s="31" t="str">
        <f t="shared" si="3"/>
        <v>水道事業</v>
      </c>
      <c r="K6" s="31" t="str">
        <f t="shared" si="3"/>
        <v>末端給水事業</v>
      </c>
      <c r="L6" s="31" t="str">
        <f t="shared" si="3"/>
        <v>A4</v>
      </c>
      <c r="M6" s="32" t="str">
        <f t="shared" si="3"/>
        <v>-</v>
      </c>
      <c r="N6" s="32">
        <f t="shared" si="3"/>
        <v>72.900000000000006</v>
      </c>
      <c r="O6" s="32">
        <f t="shared" si="3"/>
        <v>99.91</v>
      </c>
      <c r="P6" s="32">
        <f t="shared" si="3"/>
        <v>2786</v>
      </c>
      <c r="Q6" s="32">
        <f t="shared" si="3"/>
        <v>54953</v>
      </c>
      <c r="R6" s="32">
        <f t="shared" si="3"/>
        <v>70.400000000000006</v>
      </c>
      <c r="S6" s="32">
        <f t="shared" si="3"/>
        <v>780.58</v>
      </c>
      <c r="T6" s="32">
        <f t="shared" si="3"/>
        <v>54767</v>
      </c>
      <c r="U6" s="32">
        <f t="shared" si="3"/>
        <v>32.72</v>
      </c>
      <c r="V6" s="32">
        <f t="shared" si="3"/>
        <v>1673.81</v>
      </c>
      <c r="W6" s="33">
        <f>IF(W7="",NA(),W7)</f>
        <v>98.5</v>
      </c>
      <c r="X6" s="33">
        <f t="shared" ref="X6:AF6" si="4">IF(X7="",NA(),X7)</f>
        <v>102.66</v>
      </c>
      <c r="Y6" s="33">
        <f t="shared" si="4"/>
        <v>101.03</v>
      </c>
      <c r="Z6" s="33">
        <f t="shared" si="4"/>
        <v>99.11</v>
      </c>
      <c r="AA6" s="33">
        <f t="shared" si="4"/>
        <v>108.43</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409.07</v>
      </c>
      <c r="AT6" s="33">
        <f t="shared" ref="AT6:BB6" si="6">IF(AT7="",NA(),AT7)</f>
        <v>453.1</v>
      </c>
      <c r="AU6" s="33">
        <f t="shared" si="6"/>
        <v>500.54</v>
      </c>
      <c r="AV6" s="33">
        <f t="shared" si="6"/>
        <v>373.25</v>
      </c>
      <c r="AW6" s="33">
        <f t="shared" si="6"/>
        <v>274.91000000000003</v>
      </c>
      <c r="AX6" s="33">
        <f t="shared" si="6"/>
        <v>699.11</v>
      </c>
      <c r="AY6" s="33">
        <f t="shared" si="6"/>
        <v>695.41</v>
      </c>
      <c r="AZ6" s="33">
        <f t="shared" si="6"/>
        <v>701</v>
      </c>
      <c r="BA6" s="33">
        <f t="shared" si="6"/>
        <v>739.59</v>
      </c>
      <c r="BB6" s="33">
        <f t="shared" si="6"/>
        <v>335.95</v>
      </c>
      <c r="BC6" s="32" t="str">
        <f>IF(BC7="","",IF(BC7="-","【-】","【"&amp;SUBSTITUTE(TEXT(BC7,"#,##0.00"),"-","△")&amp;"】"))</f>
        <v>【264.16】</v>
      </c>
      <c r="BD6" s="33">
        <f>IF(BD7="",NA(),BD7)</f>
        <v>202.47</v>
      </c>
      <c r="BE6" s="33">
        <f t="shared" ref="BE6:BM6" si="7">IF(BE7="",NA(),BE7)</f>
        <v>218.77</v>
      </c>
      <c r="BF6" s="33">
        <f t="shared" si="7"/>
        <v>211.35</v>
      </c>
      <c r="BG6" s="33">
        <f t="shared" si="7"/>
        <v>224.55</v>
      </c>
      <c r="BH6" s="33">
        <f t="shared" si="7"/>
        <v>215.21</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94.69</v>
      </c>
      <c r="BP6" s="33">
        <f t="shared" ref="BP6:BX6" si="8">IF(BP7="",NA(),BP7)</f>
        <v>99.76</v>
      </c>
      <c r="BQ6" s="33">
        <f t="shared" si="8"/>
        <v>98.37</v>
      </c>
      <c r="BR6" s="33">
        <f t="shared" si="8"/>
        <v>96.49</v>
      </c>
      <c r="BS6" s="33">
        <f t="shared" si="8"/>
        <v>106.81</v>
      </c>
      <c r="BT6" s="33">
        <f t="shared" si="8"/>
        <v>101.27</v>
      </c>
      <c r="BU6" s="33">
        <f t="shared" si="8"/>
        <v>99.61</v>
      </c>
      <c r="BV6" s="33">
        <f t="shared" si="8"/>
        <v>100.27</v>
      </c>
      <c r="BW6" s="33">
        <f t="shared" si="8"/>
        <v>99.46</v>
      </c>
      <c r="BX6" s="33">
        <f t="shared" si="8"/>
        <v>105.21</v>
      </c>
      <c r="BY6" s="32" t="str">
        <f>IF(BY7="","",IF(BY7="-","【-】","【"&amp;SUBSTITUTE(TEXT(BY7,"#,##0.00"),"-","△")&amp;"】"))</f>
        <v>【104.60】</v>
      </c>
      <c r="BZ6" s="33">
        <f>IF(BZ7="",NA(),BZ7)</f>
        <v>184.11</v>
      </c>
      <c r="CA6" s="33">
        <f t="shared" ref="CA6:CI6" si="9">IF(CA7="",NA(),CA7)</f>
        <v>174.72</v>
      </c>
      <c r="CB6" s="33">
        <f t="shared" si="9"/>
        <v>177.18</v>
      </c>
      <c r="CC6" s="33">
        <f t="shared" si="9"/>
        <v>181.12</v>
      </c>
      <c r="CD6" s="33">
        <f t="shared" si="9"/>
        <v>175.03</v>
      </c>
      <c r="CE6" s="33">
        <f t="shared" si="9"/>
        <v>167.74</v>
      </c>
      <c r="CF6" s="33">
        <f t="shared" si="9"/>
        <v>169.59</v>
      </c>
      <c r="CG6" s="33">
        <f t="shared" si="9"/>
        <v>169.62</v>
      </c>
      <c r="CH6" s="33">
        <f t="shared" si="9"/>
        <v>171.78</v>
      </c>
      <c r="CI6" s="33">
        <f t="shared" si="9"/>
        <v>162.59</v>
      </c>
      <c r="CJ6" s="32" t="str">
        <f>IF(CJ7="","",IF(CJ7="-","【-】","【"&amp;SUBSTITUTE(TEXT(CJ7,"#,##0.00"),"-","△")&amp;"】"))</f>
        <v>【164.21】</v>
      </c>
      <c r="CK6" s="33">
        <f>IF(CK7="",NA(),CK7)</f>
        <v>58.83</v>
      </c>
      <c r="CL6" s="33">
        <f t="shared" ref="CL6:CT6" si="10">IF(CL7="",NA(),CL7)</f>
        <v>57.1</v>
      </c>
      <c r="CM6" s="33">
        <f t="shared" si="10"/>
        <v>57.85</v>
      </c>
      <c r="CN6" s="33">
        <f t="shared" si="10"/>
        <v>57.11</v>
      </c>
      <c r="CO6" s="33">
        <f t="shared" si="10"/>
        <v>56.32</v>
      </c>
      <c r="CP6" s="33">
        <f t="shared" si="10"/>
        <v>60.83</v>
      </c>
      <c r="CQ6" s="33">
        <f t="shared" si="10"/>
        <v>60.04</v>
      </c>
      <c r="CR6" s="33">
        <f t="shared" si="10"/>
        <v>59.88</v>
      </c>
      <c r="CS6" s="33">
        <f t="shared" si="10"/>
        <v>59.68</v>
      </c>
      <c r="CT6" s="33">
        <f t="shared" si="10"/>
        <v>59.17</v>
      </c>
      <c r="CU6" s="32" t="str">
        <f>IF(CU7="","",IF(CU7="-","【-】","【"&amp;SUBSTITUTE(TEXT(CU7,"#,##0.00"),"-","△")&amp;"】"))</f>
        <v>【59.80】</v>
      </c>
      <c r="CV6" s="33">
        <f>IF(CV7="",NA(),CV7)</f>
        <v>89.84</v>
      </c>
      <c r="CW6" s="33">
        <f t="shared" ref="CW6:DE6" si="11">IF(CW7="",NA(),CW7)</f>
        <v>90.64</v>
      </c>
      <c r="CX6" s="33">
        <f t="shared" si="11"/>
        <v>90.08</v>
      </c>
      <c r="CY6" s="33">
        <f t="shared" si="11"/>
        <v>90.05</v>
      </c>
      <c r="CZ6" s="33">
        <f t="shared" si="11"/>
        <v>90.18</v>
      </c>
      <c r="DA6" s="33">
        <f t="shared" si="11"/>
        <v>87.92</v>
      </c>
      <c r="DB6" s="33">
        <f t="shared" si="11"/>
        <v>87.33</v>
      </c>
      <c r="DC6" s="33">
        <f t="shared" si="11"/>
        <v>87.65</v>
      </c>
      <c r="DD6" s="33">
        <f t="shared" si="11"/>
        <v>87.63</v>
      </c>
      <c r="DE6" s="33">
        <f t="shared" si="11"/>
        <v>87.6</v>
      </c>
      <c r="DF6" s="32" t="str">
        <f>IF(DF7="","",IF(DF7="-","【-】","【"&amp;SUBSTITUTE(TEXT(DF7,"#,##0.00"),"-","△")&amp;"】"))</f>
        <v>【89.78】</v>
      </c>
      <c r="DG6" s="33">
        <f>IF(DG7="",NA(),DG7)</f>
        <v>30.67</v>
      </c>
      <c r="DH6" s="33">
        <f t="shared" ref="DH6:DP6" si="12">IF(DH7="",NA(),DH7)</f>
        <v>31.08</v>
      </c>
      <c r="DI6" s="33">
        <f t="shared" si="12"/>
        <v>32.35</v>
      </c>
      <c r="DJ6" s="33">
        <f t="shared" si="12"/>
        <v>33.39</v>
      </c>
      <c r="DK6" s="33">
        <f t="shared" si="12"/>
        <v>44.58</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2">
        <f t="shared" si="13"/>
        <v>0</v>
      </c>
      <c r="DV6" s="32">
        <f t="shared" si="13"/>
        <v>0</v>
      </c>
      <c r="DW6" s="33">
        <f t="shared" si="13"/>
        <v>6.92</v>
      </c>
      <c r="DX6" s="33">
        <f t="shared" si="13"/>
        <v>7.67</v>
      </c>
      <c r="DY6" s="33">
        <f t="shared" si="13"/>
        <v>8.4</v>
      </c>
      <c r="DZ6" s="33">
        <f t="shared" si="13"/>
        <v>9.7100000000000009</v>
      </c>
      <c r="EA6" s="33">
        <f t="shared" si="13"/>
        <v>10.71</v>
      </c>
      <c r="EB6" s="32" t="str">
        <f>IF(EB7="","",IF(EB7="-","【-】","【"&amp;SUBSTITUTE(TEXT(EB7,"#,##0.00"),"-","△")&amp;"】"))</f>
        <v>【12.42】</v>
      </c>
      <c r="EC6" s="33">
        <f>IF(EC7="",NA(),EC7)</f>
        <v>1.46</v>
      </c>
      <c r="ED6" s="33">
        <f t="shared" ref="ED6:EL6" si="14">IF(ED7="",NA(),ED7)</f>
        <v>0.97</v>
      </c>
      <c r="EE6" s="33">
        <f t="shared" si="14"/>
        <v>0.22</v>
      </c>
      <c r="EF6" s="33">
        <f t="shared" si="14"/>
        <v>0.64</v>
      </c>
      <c r="EG6" s="33">
        <f t="shared" si="14"/>
        <v>0.39</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252115</v>
      </c>
      <c r="D7" s="35">
        <v>46</v>
      </c>
      <c r="E7" s="35">
        <v>1</v>
      </c>
      <c r="F7" s="35">
        <v>0</v>
      </c>
      <c r="G7" s="35">
        <v>1</v>
      </c>
      <c r="H7" s="35" t="s">
        <v>93</v>
      </c>
      <c r="I7" s="35" t="s">
        <v>94</v>
      </c>
      <c r="J7" s="35" t="s">
        <v>95</v>
      </c>
      <c r="K7" s="35" t="s">
        <v>96</v>
      </c>
      <c r="L7" s="35" t="s">
        <v>97</v>
      </c>
      <c r="M7" s="36" t="s">
        <v>98</v>
      </c>
      <c r="N7" s="36">
        <v>72.900000000000006</v>
      </c>
      <c r="O7" s="36">
        <v>99.91</v>
      </c>
      <c r="P7" s="36">
        <v>2786</v>
      </c>
      <c r="Q7" s="36">
        <v>54953</v>
      </c>
      <c r="R7" s="36">
        <v>70.400000000000006</v>
      </c>
      <c r="S7" s="36">
        <v>780.58</v>
      </c>
      <c r="T7" s="36">
        <v>54767</v>
      </c>
      <c r="U7" s="36">
        <v>32.72</v>
      </c>
      <c r="V7" s="36">
        <v>1673.81</v>
      </c>
      <c r="W7" s="36">
        <v>98.5</v>
      </c>
      <c r="X7" s="36">
        <v>102.66</v>
      </c>
      <c r="Y7" s="36">
        <v>101.03</v>
      </c>
      <c r="Z7" s="36">
        <v>99.11</v>
      </c>
      <c r="AA7" s="36">
        <v>108.43</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409.07</v>
      </c>
      <c r="AT7" s="36">
        <v>453.1</v>
      </c>
      <c r="AU7" s="36">
        <v>500.54</v>
      </c>
      <c r="AV7" s="36">
        <v>373.25</v>
      </c>
      <c r="AW7" s="36">
        <v>274.91000000000003</v>
      </c>
      <c r="AX7" s="36">
        <v>699.11</v>
      </c>
      <c r="AY7" s="36">
        <v>695.41</v>
      </c>
      <c r="AZ7" s="36">
        <v>701</v>
      </c>
      <c r="BA7" s="36">
        <v>739.59</v>
      </c>
      <c r="BB7" s="36">
        <v>335.95</v>
      </c>
      <c r="BC7" s="36">
        <v>264.16000000000003</v>
      </c>
      <c r="BD7" s="36">
        <v>202.47</v>
      </c>
      <c r="BE7" s="36">
        <v>218.77</v>
      </c>
      <c r="BF7" s="36">
        <v>211.35</v>
      </c>
      <c r="BG7" s="36">
        <v>224.55</v>
      </c>
      <c r="BH7" s="36">
        <v>215.21</v>
      </c>
      <c r="BI7" s="36">
        <v>339.69</v>
      </c>
      <c r="BJ7" s="36">
        <v>343.45</v>
      </c>
      <c r="BK7" s="36">
        <v>330.99</v>
      </c>
      <c r="BL7" s="36">
        <v>324.08999999999997</v>
      </c>
      <c r="BM7" s="36">
        <v>319.82</v>
      </c>
      <c r="BN7" s="36">
        <v>283.72000000000003</v>
      </c>
      <c r="BO7" s="36">
        <v>94.69</v>
      </c>
      <c r="BP7" s="36">
        <v>99.76</v>
      </c>
      <c r="BQ7" s="36">
        <v>98.37</v>
      </c>
      <c r="BR7" s="36">
        <v>96.49</v>
      </c>
      <c r="BS7" s="36">
        <v>106.81</v>
      </c>
      <c r="BT7" s="36">
        <v>101.27</v>
      </c>
      <c r="BU7" s="36">
        <v>99.61</v>
      </c>
      <c r="BV7" s="36">
        <v>100.27</v>
      </c>
      <c r="BW7" s="36">
        <v>99.46</v>
      </c>
      <c r="BX7" s="36">
        <v>105.21</v>
      </c>
      <c r="BY7" s="36">
        <v>104.6</v>
      </c>
      <c r="BZ7" s="36">
        <v>184.11</v>
      </c>
      <c r="CA7" s="36">
        <v>174.72</v>
      </c>
      <c r="CB7" s="36">
        <v>177.18</v>
      </c>
      <c r="CC7" s="36">
        <v>181.12</v>
      </c>
      <c r="CD7" s="36">
        <v>175.03</v>
      </c>
      <c r="CE7" s="36">
        <v>167.74</v>
      </c>
      <c r="CF7" s="36">
        <v>169.59</v>
      </c>
      <c r="CG7" s="36">
        <v>169.62</v>
      </c>
      <c r="CH7" s="36">
        <v>171.78</v>
      </c>
      <c r="CI7" s="36">
        <v>162.59</v>
      </c>
      <c r="CJ7" s="36">
        <v>164.21</v>
      </c>
      <c r="CK7" s="36">
        <v>58.83</v>
      </c>
      <c r="CL7" s="36">
        <v>57.1</v>
      </c>
      <c r="CM7" s="36">
        <v>57.85</v>
      </c>
      <c r="CN7" s="36">
        <v>57.11</v>
      </c>
      <c r="CO7" s="36">
        <v>56.32</v>
      </c>
      <c r="CP7" s="36">
        <v>60.83</v>
      </c>
      <c r="CQ7" s="36">
        <v>60.04</v>
      </c>
      <c r="CR7" s="36">
        <v>59.88</v>
      </c>
      <c r="CS7" s="36">
        <v>59.68</v>
      </c>
      <c r="CT7" s="36">
        <v>59.17</v>
      </c>
      <c r="CU7" s="36">
        <v>59.8</v>
      </c>
      <c r="CV7" s="36">
        <v>89.84</v>
      </c>
      <c r="CW7" s="36">
        <v>90.64</v>
      </c>
      <c r="CX7" s="36">
        <v>90.08</v>
      </c>
      <c r="CY7" s="36">
        <v>90.05</v>
      </c>
      <c r="CZ7" s="36">
        <v>90.18</v>
      </c>
      <c r="DA7" s="36">
        <v>87.92</v>
      </c>
      <c r="DB7" s="36">
        <v>87.33</v>
      </c>
      <c r="DC7" s="36">
        <v>87.65</v>
      </c>
      <c r="DD7" s="36">
        <v>87.63</v>
      </c>
      <c r="DE7" s="36">
        <v>87.6</v>
      </c>
      <c r="DF7" s="36">
        <v>89.78</v>
      </c>
      <c r="DG7" s="36">
        <v>30.67</v>
      </c>
      <c r="DH7" s="36">
        <v>31.08</v>
      </c>
      <c r="DI7" s="36">
        <v>32.35</v>
      </c>
      <c r="DJ7" s="36">
        <v>33.39</v>
      </c>
      <c r="DK7" s="36">
        <v>44.58</v>
      </c>
      <c r="DL7" s="36">
        <v>36.700000000000003</v>
      </c>
      <c r="DM7" s="36">
        <v>37.71</v>
      </c>
      <c r="DN7" s="36">
        <v>38.69</v>
      </c>
      <c r="DO7" s="36">
        <v>39.65</v>
      </c>
      <c r="DP7" s="36">
        <v>45.25</v>
      </c>
      <c r="DQ7" s="36">
        <v>46.31</v>
      </c>
      <c r="DR7" s="36">
        <v>0</v>
      </c>
      <c r="DS7" s="36">
        <v>0</v>
      </c>
      <c r="DT7" s="36">
        <v>0</v>
      </c>
      <c r="DU7" s="36">
        <v>0</v>
      </c>
      <c r="DV7" s="36">
        <v>0</v>
      </c>
      <c r="DW7" s="36">
        <v>6.92</v>
      </c>
      <c r="DX7" s="36">
        <v>7.67</v>
      </c>
      <c r="DY7" s="36">
        <v>8.4</v>
      </c>
      <c r="DZ7" s="36">
        <v>9.7100000000000009</v>
      </c>
      <c r="EA7" s="36">
        <v>10.71</v>
      </c>
      <c r="EB7" s="36">
        <v>12.42</v>
      </c>
      <c r="EC7" s="36">
        <v>1.46</v>
      </c>
      <c r="ED7" s="36">
        <v>0.97</v>
      </c>
      <c r="EE7" s="36">
        <v>0.22</v>
      </c>
      <c r="EF7" s="36">
        <v>0.64</v>
      </c>
      <c r="EG7" s="36">
        <v>0.39</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k00555</cp:lastModifiedBy>
  <dcterms:created xsi:type="dcterms:W3CDTF">2016-02-03T07:23:24Z</dcterms:created>
  <dcterms:modified xsi:type="dcterms:W3CDTF">2016-02-25T00:26:01Z</dcterms:modified>
  <cp:category/>
</cp:coreProperties>
</file>