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<sst xmlns="http://schemas.openxmlformats.org/spreadsheetml/2006/main" count="221" uniqueCount="111">
  <si>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</si>
  <si>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</si>
  <si>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</si>
  <si>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</si>
  <si>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</si>
  <si>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</si>
  <si>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</si>
  <si>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</si>
  <si>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</si>
  <si>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</si>
  <si>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</si>
  <si>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</si>
  <si>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</si>
  <si>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</si>
  <si>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</si>
  <si>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</si>
  <si>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</si>
  <si>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</si>
  <si>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</si>
  <si>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</si>
  <si>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</si>
  <si>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</si>
  <si>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</si>
  <si>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</si>
  <si>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</si>
  <si>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</si>
  <si>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</si>
  <si>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</si>
  <si>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</si>
  <si>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</si>
  <si>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</si>
  <si>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</si>
  <si>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</si>
  <si>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</si>
  <si>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</si>
  <si>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</si>
  <si>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</si>
  <si>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</si>
  <si>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</si>
  <si>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</si>
  <si>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</si>
  <si>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</si>
  <si>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</si>
  <si>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</si>
  <si>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</si>
  <si>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</si>
  <si>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</si>
  <si>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</si>
  <si>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</si>
  <si>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</si>
  <si>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</si>
  <si>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</si>
  <si>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</si>
  <si>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</si>
  <si>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</si>
  <si>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</si>
  <si>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</si>
  <si>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</si>
  <si>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</si>
  <si>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</si>
  <si>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</si>
  <si>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</si>
  <si>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</si>
  <si>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</si>
  <si>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</si>
  <si>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</si>
  <si>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</si>
  <si>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</si>
  <si>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</si>
  <si>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</si>
  <si>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</si>
  <si>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</si>
  <si>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</si>
  <si>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</si>
  <si>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</si>
  <si>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</si>
  <si>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</si>
  <si>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</si>
  <si>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</si>
  <si>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</si>
  <si>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</si>
  <si>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</si>
  <si>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</si>
  <si>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</si>
  <si>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</si>
  <si>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</si>
  <si>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</si>
  <si>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</si>
  <si>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</si>
  <si>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</si>
  <si>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</si>
  <si>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</si>
  <si>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</si>
  <si>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</si>
  <si>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</si>
  <si>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</si>
  <si>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</si>
  <si>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</si>
  <si>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</si>
  <si>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</si>
  <si>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</si>
  <si>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</si>
  <si>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</si>
  <si>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</si>
  <si>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</si>
  <si>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</si>
  <si>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</si>
  <si>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</si>
  <si>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耐用年数を経過している老朽管が無い為、数値は0である。</t>
    <rPh sb="0" eb="2">
      <t>タイヨウ</t>
    </rPh>
    <rPh sb="2" eb="4">
      <t>ネンスウ</t>
    </rPh>
    <rPh sb="5" eb="7">
      <t>ケイカ</t>
    </rPh>
    <rPh sb="11" eb="13">
      <t>ロウキュウ</t>
    </rPh>
    <rPh sb="13" eb="14">
      <t>カン</t>
    </rPh>
    <rPh sb="15" eb="16">
      <t>ナ</t>
    </rPh>
    <rPh sb="17" eb="18">
      <t>タメ</t>
    </rPh>
    <rPh sb="19" eb="20">
      <t>カズ</t>
    </rPh>
    <rPh sb="20" eb="21">
      <t>アタイ</t>
    </rPh>
    <phoneticPr fontId="4"/>
  </si>
  <si>
    <t>　収益的収支比率において、下水道使用料が特に大きな財源であり、安定した使用料収入の確保が必要となるが、今日の人口減少と節水機器の普及により、有収水量が減少傾向にあるため、経営改善に向けて平成27年4月1日料金改定(資本費回収率47%、改定率9.8%)を行っている。
　水洗化普及促進業務委託により未接続者の接続を促すとともに、下水道宅内接続工事費用の融資制度に対して利子補給を実施しており、水洗化率のさらなる向上を目指す。</t>
    <rPh sb="1" eb="4">
      <t>シュウエキテキ</t>
    </rPh>
    <rPh sb="4" eb="6">
      <t>シュウシ</t>
    </rPh>
    <rPh sb="6" eb="8">
      <t>ヒリツ</t>
    </rPh>
    <rPh sb="13" eb="16">
      <t>ゲスイドウ</t>
    </rPh>
    <rPh sb="16" eb="19">
      <t>シヨウリョウ</t>
    </rPh>
    <rPh sb="20" eb="21">
      <t>トク</t>
    </rPh>
    <rPh sb="22" eb="23">
      <t>オオ</t>
    </rPh>
    <rPh sb="25" eb="27">
      <t>ザイゲン</t>
    </rPh>
    <rPh sb="51" eb="53">
      <t>コンニチ</t>
    </rPh>
    <rPh sb="54" eb="56">
      <t>ジンコウ</t>
    </rPh>
    <rPh sb="56" eb="58">
      <t>ゲンショウ</t>
    </rPh>
    <rPh sb="59" eb="61">
      <t>セッスイ</t>
    </rPh>
    <rPh sb="61" eb="63">
      <t>キキ</t>
    </rPh>
    <rPh sb="64" eb="66">
      <t>フキュウ</t>
    </rPh>
    <rPh sb="70" eb="72">
      <t>ユウシュウ</t>
    </rPh>
    <rPh sb="72" eb="74">
      <t>スイリョウ</t>
    </rPh>
    <rPh sb="75" eb="77">
      <t>ゲンショウ</t>
    </rPh>
    <rPh sb="77" eb="79">
      <t>ケイコウ</t>
    </rPh>
    <rPh sb="134" eb="137">
      <t>スイセンカ</t>
    </rPh>
    <rPh sb="137" eb="139">
      <t>フキュウ</t>
    </rPh>
    <rPh sb="139" eb="141">
      <t>ソクシン</t>
    </rPh>
    <rPh sb="141" eb="143">
      <t>ギョウム</t>
    </rPh>
    <rPh sb="143" eb="145">
      <t>イタク</t>
    </rPh>
    <rPh sb="148" eb="151">
      <t>ミセツゾク</t>
    </rPh>
    <rPh sb="151" eb="152">
      <t>シャ</t>
    </rPh>
    <rPh sb="153" eb="155">
      <t>セツゾク</t>
    </rPh>
    <rPh sb="156" eb="157">
      <t>ウナガ</t>
    </rPh>
    <phoneticPr fontId="4"/>
  </si>
  <si>
    <t>　収益的収支比率については平成23年度から下降傾向にある。
　企業債残高対事業規模比率については、平成23年度からは地方債現在高が緩やかに減少傾向にあるが、一般会計負担金による影響が大きく、特に平成26年度は平成25年度と比較して公共下水道事業・特定環境保全公共下水道事業と合わせて大きく減額しており、数値が上昇している。
　汚水処理原価においては、平均値を下回っている。</t>
    <rPh sb="1" eb="4">
      <t>シュウエキテキ</t>
    </rPh>
    <rPh sb="4" eb="6">
      <t>シュウシ</t>
    </rPh>
    <rPh sb="6" eb="8">
      <t>ヒリツ</t>
    </rPh>
    <rPh sb="13" eb="15">
      <t>ヘイセイ</t>
    </rPh>
    <rPh sb="17" eb="19">
      <t>ネンド</t>
    </rPh>
    <rPh sb="21" eb="23">
      <t>カコウ</t>
    </rPh>
    <rPh sb="23" eb="25">
      <t>ケイコウ</t>
    </rPh>
    <rPh sb="175" eb="178">
      <t>ヘイキンチ</t>
    </rPh>
    <rPh sb="179" eb="180">
      <t>シタ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</si>
</sst>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392384"/>
        <c:axId val="1253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125392384"/>
        <c:axId val="125394304"/>
      </c:lineChart>
      <c:dateAx>
        <c:axId val="125392384"/>
        <c:scaling>
          <c:orientation val="minMax"/>
        </c:scaling>
        <c:delete val="1"/>
        <c:axPos val="b"/>
        <c:numFmt formatCode="ge" sourceLinked="1"/>
        <c:majorTickMark val="none"/>
        <c:minorTickMark val="none"/>
        <c:tickLblPos val="none"/>
        <c:crossAx val="125394304"/>
        <c:crosses val="autoZero"/>
        <c:auto val="1"/>
        <c:lblOffset val="100"/>
        <c:baseTimeUnit val="years"/>
      </c:dateAx>
      <c:valAx>
        <c:axId val="1253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94.5</c:v>
                </c:pt>
                <c:pt idx="1">
                  <c:v>86.43</c:v>
                </c:pt>
                <c:pt idx="2">
                  <c:v>87</c:v>
                </c:pt>
                <c:pt idx="3">
                  <c:v>88.1</c:v>
                </c:pt>
                <c:pt idx="4">
                  <c:v>97.38</c:v>
                </c:pt>
              </c:numCache>
            </c:numRef>
          </c:val>
        </c:ser>
        <c:dLbls>
          <c:showLegendKey val="0"/>
          <c:showVal val="0"/>
          <c:showCatName val="0"/>
          <c:showSerName val="0"/>
          <c:showPercent val="0"/>
          <c:showBubbleSize val="0"/>
        </c:dLbls>
        <c:gapWidth val="150"/>
        <c:axId val="126871424"/>
        <c:axId val="1268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126871424"/>
        <c:axId val="126881792"/>
      </c:lineChart>
      <c:dateAx>
        <c:axId val="126871424"/>
        <c:scaling>
          <c:orientation val="minMax"/>
        </c:scaling>
        <c:delete val="1"/>
        <c:axPos val="b"/>
        <c:numFmt formatCode="ge" sourceLinked="1"/>
        <c:majorTickMark val="none"/>
        <c:minorTickMark val="none"/>
        <c:tickLblPos val="none"/>
        <c:crossAx val="126881792"/>
        <c:crosses val="autoZero"/>
        <c:auto val="1"/>
        <c:lblOffset val="100"/>
        <c:baseTimeUnit val="years"/>
      </c:dateAx>
      <c:valAx>
        <c:axId val="1268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92.52</c:v>
                </c:pt>
                <c:pt idx="1">
                  <c:v>92.52</c:v>
                </c:pt>
                <c:pt idx="2">
                  <c:v>87.12</c:v>
                </c:pt>
                <c:pt idx="3">
                  <c:v>87.93</c:v>
                </c:pt>
                <c:pt idx="4">
                  <c:v>89.94</c:v>
                </c:pt>
              </c:numCache>
            </c:numRef>
          </c:val>
        </c:ser>
        <c:dLbls>
          <c:showLegendKey val="0"/>
          <c:showVal val="0"/>
          <c:showCatName val="0"/>
          <c:showSerName val="0"/>
          <c:showPercent val="0"/>
          <c:showBubbleSize val="0"/>
        </c:dLbls>
        <c:gapWidth val="150"/>
        <c:axId val="126903808"/>
        <c:axId val="1269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126903808"/>
        <c:axId val="126905728"/>
      </c:lineChart>
      <c:dateAx>
        <c:axId val="126903808"/>
        <c:scaling>
          <c:orientation val="minMax"/>
        </c:scaling>
        <c:delete val="1"/>
        <c:axPos val="b"/>
        <c:numFmt formatCode="ge" sourceLinked="1"/>
        <c:majorTickMark val="none"/>
        <c:minorTickMark val="none"/>
        <c:tickLblPos val="none"/>
        <c:crossAx val="126905728"/>
        <c:crosses val="autoZero"/>
        <c:auto val="1"/>
        <c:lblOffset val="100"/>
        <c:baseTimeUnit val="years"/>
      </c:dateAx>
      <c:valAx>
        <c:axId val="1269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56.27</c:v>
                </c:pt>
                <c:pt idx="1">
                  <c:v>70.989999999999995</c:v>
                </c:pt>
                <c:pt idx="2">
                  <c:v>63.52</c:v>
                </c:pt>
                <c:pt idx="3">
                  <c:v>64.459999999999994</c:v>
                </c:pt>
                <c:pt idx="4">
                  <c:v>60.9</c:v>
                </c:pt>
              </c:numCache>
            </c:numRef>
          </c:val>
        </c:ser>
        <c:dLbls>
          <c:showLegendKey val="0"/>
          <c:showVal val="0"/>
          <c:showCatName val="0"/>
          <c:showSerName val="0"/>
          <c:showPercent val="0"/>
          <c:showBubbleSize val="0"/>
        </c:dLbls>
        <c:gapWidth val="150"/>
        <c:axId val="126231680"/>
        <c:axId val="126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231680"/>
        <c:axId val="126233600"/>
      </c:lineChart>
      <c:dateAx>
        <c:axId val="126231680"/>
        <c:scaling>
          <c:orientation val="minMax"/>
        </c:scaling>
        <c:delete val="1"/>
        <c:axPos val="b"/>
        <c:numFmt formatCode="ge" sourceLinked="1"/>
        <c:majorTickMark val="none"/>
        <c:minorTickMark val="none"/>
        <c:tickLblPos val="none"/>
        <c:crossAx val="126233600"/>
        <c:crosses val="autoZero"/>
        <c:auto val="1"/>
        <c:lblOffset val="100"/>
        <c:baseTimeUnit val="years"/>
      </c:dateAx>
      <c:valAx>
        <c:axId val="126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264064"/>
        <c:axId val="1262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264064"/>
        <c:axId val="126265984"/>
      </c:lineChart>
      <c:dateAx>
        <c:axId val="126264064"/>
        <c:scaling>
          <c:orientation val="minMax"/>
        </c:scaling>
        <c:delete val="1"/>
        <c:axPos val="b"/>
        <c:numFmt formatCode="ge" sourceLinked="1"/>
        <c:majorTickMark val="none"/>
        <c:minorTickMark val="none"/>
        <c:tickLblPos val="none"/>
        <c:crossAx val="126265984"/>
        <c:crosses val="autoZero"/>
        <c:auto val="1"/>
        <c:lblOffset val="100"/>
        <c:baseTimeUnit val="years"/>
      </c:dateAx>
      <c:valAx>
        <c:axId val="1262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367616"/>
        <c:axId val="1263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367616"/>
        <c:axId val="126386176"/>
      </c:lineChart>
      <c:dateAx>
        <c:axId val="126367616"/>
        <c:scaling>
          <c:orientation val="minMax"/>
        </c:scaling>
        <c:delete val="1"/>
        <c:axPos val="b"/>
        <c:numFmt formatCode="ge" sourceLinked="1"/>
        <c:majorTickMark val="none"/>
        <c:minorTickMark val="none"/>
        <c:tickLblPos val="none"/>
        <c:crossAx val="126386176"/>
        <c:crosses val="autoZero"/>
        <c:auto val="1"/>
        <c:lblOffset val="100"/>
        <c:baseTimeUnit val="years"/>
      </c:dateAx>
      <c:valAx>
        <c:axId val="126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15616"/>
        <c:axId val="1264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15616"/>
        <c:axId val="126417536"/>
      </c:lineChart>
      <c:dateAx>
        <c:axId val="126415616"/>
        <c:scaling>
          <c:orientation val="minMax"/>
        </c:scaling>
        <c:delete val="1"/>
        <c:axPos val="b"/>
        <c:numFmt formatCode="ge" sourceLinked="1"/>
        <c:majorTickMark val="none"/>
        <c:minorTickMark val="none"/>
        <c:tickLblPos val="none"/>
        <c:crossAx val="126417536"/>
        <c:crosses val="autoZero"/>
        <c:auto val="1"/>
        <c:lblOffset val="100"/>
        <c:baseTimeUnit val="years"/>
      </c:dateAx>
      <c:valAx>
        <c:axId val="1264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60288"/>
        <c:axId val="1264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60288"/>
        <c:axId val="126462208"/>
      </c:lineChart>
      <c:dateAx>
        <c:axId val="126460288"/>
        <c:scaling>
          <c:orientation val="minMax"/>
        </c:scaling>
        <c:delete val="1"/>
        <c:axPos val="b"/>
        <c:numFmt formatCode="ge" sourceLinked="1"/>
        <c:majorTickMark val="none"/>
        <c:minorTickMark val="none"/>
        <c:tickLblPos val="none"/>
        <c:crossAx val="126462208"/>
        <c:crosses val="autoZero"/>
        <c:auto val="1"/>
        <c:lblOffset val="100"/>
        <c:baseTimeUnit val="years"/>
      </c:dateAx>
      <c:valAx>
        <c:axId val="1264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1373.75</c:v>
                </c:pt>
                <c:pt idx="1">
                  <c:v>1349.23</c:v>
                </c:pt>
                <c:pt idx="2">
                  <c:v>1178.19</c:v>
                </c:pt>
                <c:pt idx="3">
                  <c:v>1000.52</c:v>
                </c:pt>
                <c:pt idx="4">
                  <c:v>1119.6199999999999</c:v>
                </c:pt>
              </c:numCache>
            </c:numRef>
          </c:val>
        </c:ser>
        <c:dLbls>
          <c:showLegendKey val="0"/>
          <c:showVal val="0"/>
          <c:showCatName val="0"/>
          <c:showSerName val="0"/>
          <c:showPercent val="0"/>
          <c:showBubbleSize val="0"/>
        </c:dLbls>
        <c:gapWidth val="150"/>
        <c:axId val="126479744"/>
        <c:axId val="127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126479744"/>
        <c:axId val="127092224"/>
      </c:lineChart>
      <c:dateAx>
        <c:axId val="126479744"/>
        <c:scaling>
          <c:orientation val="minMax"/>
        </c:scaling>
        <c:delete val="1"/>
        <c:axPos val="b"/>
        <c:numFmt formatCode="ge" sourceLinked="1"/>
        <c:majorTickMark val="none"/>
        <c:minorTickMark val="none"/>
        <c:tickLblPos val="none"/>
        <c:crossAx val="127092224"/>
        <c:crosses val="autoZero"/>
        <c:auto val="1"/>
        <c:lblOffset val="100"/>
        <c:baseTimeUnit val="years"/>
      </c:dateAx>
      <c:valAx>
        <c:axId val="127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124.95</c:v>
                </c:pt>
                <c:pt idx="1">
                  <c:v>77.53</c:v>
                </c:pt>
                <c:pt idx="2">
                  <c:v>81.94</c:v>
                </c:pt>
                <c:pt idx="3">
                  <c:v>86.64</c:v>
                </c:pt>
                <c:pt idx="4">
                  <c:v>79.25</c:v>
                </c:pt>
              </c:numCache>
            </c:numRef>
          </c:val>
        </c:ser>
        <c:dLbls>
          <c:showLegendKey val="0"/>
          <c:showVal val="0"/>
          <c:showCatName val="0"/>
          <c:showSerName val="0"/>
          <c:showPercent val="0"/>
          <c:showBubbleSize val="0"/>
        </c:dLbls>
        <c:gapWidth val="150"/>
        <c:axId val="127110144"/>
        <c:axId val="1271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127110144"/>
        <c:axId val="127128704"/>
      </c:lineChart>
      <c:dateAx>
        <c:axId val="127110144"/>
        <c:scaling>
          <c:orientation val="minMax"/>
        </c:scaling>
        <c:delete val="1"/>
        <c:axPos val="b"/>
        <c:numFmt formatCode="ge" sourceLinked="1"/>
        <c:majorTickMark val="none"/>
        <c:minorTickMark val="none"/>
        <c:tickLblPos val="none"/>
        <c:crossAx val="127128704"/>
        <c:crosses val="autoZero"/>
        <c:auto val="1"/>
        <c:lblOffset val="100"/>
        <c:baseTimeUnit val="years"/>
      </c:dateAx>
      <c:valAx>
        <c:axId val="1271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123.5</c:v>
                </c:pt>
                <c:pt idx="1">
                  <c:v>203.57</c:v>
                </c:pt>
                <c:pt idx="2">
                  <c:v>197.21</c:v>
                </c:pt>
                <c:pt idx="3">
                  <c:v>191.34</c:v>
                </c:pt>
                <c:pt idx="4">
                  <c:v>191.93</c:v>
                </c:pt>
              </c:numCache>
            </c:numRef>
          </c:val>
        </c:ser>
        <c:dLbls>
          <c:showLegendKey val="0"/>
          <c:showVal val="0"/>
          <c:showCatName val="0"/>
          <c:showSerName val="0"/>
          <c:showPercent val="0"/>
          <c:showBubbleSize val="0"/>
        </c:dLbls>
        <c:gapWidth val="150"/>
        <c:axId val="126830848"/>
        <c:axId val="1268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126830848"/>
        <c:axId val="126841216"/>
      </c:lineChart>
      <c:dateAx>
        <c:axId val="126830848"/>
        <c:scaling>
          <c:orientation val="minMax"/>
        </c:scaling>
        <c:delete val="1"/>
        <c:axPos val="b"/>
        <c:numFmt formatCode="ge" sourceLinked="1"/>
        <c:majorTickMark val="none"/>
        <c:minorTickMark val="none"/>
        <c:tickLblPos val="none"/>
        <c:crossAx val="126841216"/>
        <c:crosses val="autoZero"/>
        <c:auto val="1"/>
        <c:lblOffset val="100"/>
        <c:baseTimeUnit val="years"/>
      </c:dateAx>
      <c:valAx>
        <c:axId val="1268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湖南市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54953</v>
      </c>
      <c r="AM8" s="64"/>
      <c r="AN8" s="64"/>
      <c r="AO8" s="64"/>
      <c r="AP8" s="64"/>
      <c r="AQ8" s="64"/>
      <c r="AR8" s="64"/>
      <c r="AS8" s="64"/>
      <c r="AT8" s="63">
        <f>データ!S6</f>
        <v>70.400000000000006</v>
      </c>
      <c r="AU8" s="63"/>
      <c r="AV8" s="63"/>
      <c r="AW8" s="63"/>
      <c r="AX8" s="63"/>
      <c r="AY8" s="63"/>
      <c r="AZ8" s="63"/>
      <c r="BA8" s="63"/>
      <c r="BB8" s="63">
        <f>データ!T6</f>
        <v>780.58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1.47</v>
      </c>
      <c r="Q10" s="63"/>
      <c r="R10" s="63"/>
      <c r="S10" s="63"/>
      <c r="T10" s="63"/>
      <c r="U10" s="63"/>
      <c r="V10" s="63"/>
      <c r="W10" s="63">
        <f>データ!P6</f>
        <v>83.18</v>
      </c>
      <c r="X10" s="63"/>
      <c r="Y10" s="63"/>
      <c r="Z10" s="63"/>
      <c r="AA10" s="63"/>
      <c r="AB10" s="63"/>
      <c r="AC10" s="63"/>
      <c r="AD10" s="64">
        <f>データ!Q6</f>
        <v>2592</v>
      </c>
      <c r="AE10" s="64"/>
      <c r="AF10" s="64"/>
      <c r="AG10" s="64"/>
      <c r="AH10" s="64"/>
      <c r="AI10" s="64"/>
      <c r="AJ10" s="64"/>
      <c r="AK10" s="2"/>
      <c r="AL10" s="64">
        <f>データ!U6</f>
        <v>805</v>
      </c>
      <c r="AM10" s="64"/>
      <c r="AN10" s="64"/>
      <c r="AO10" s="64"/>
      <c r="AP10" s="64"/>
      <c r="AQ10" s="64"/>
      <c r="AR10" s="64"/>
      <c r="AS10" s="64"/>
      <c r="AT10" s="63">
        <f>データ!V6</f>
        <v>0.8</v>
      </c>
      <c r="AU10" s="63"/>
      <c r="AV10" s="63"/>
      <c r="AW10" s="63"/>
      <c r="AX10" s="63"/>
      <c r="AY10" s="63"/>
      <c r="AZ10" s="63"/>
      <c r="BA10" s="63"/>
      <c r="BB10" s="63">
        <f>データ!W6</f>
        <v>1006.25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252115</v>
      </c>
      <c r="D6" s="31">
        <f t="shared" si="3"/>
        <v>47</v>
      </c>
      <c r="E6" s="31">
        <f t="shared" si="3"/>
        <v>17</v>
      </c>
      <c r="F6" s="31">
        <f t="shared" si="3"/>
        <v>4</v>
      </c>
      <c r="G6" s="31">
        <f t="shared" si="3"/>
        <v>0</v>
      </c>
      <c r="H6" s="31" t="str">
        <f t="shared" si="3"/>
        <v>滋賀県　湖南市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1.47</v>
      </c>
      <c r="P6" s="32">
        <f t="shared" si="3"/>
        <v>83.18</v>
      </c>
      <c r="Q6" s="32">
        <f t="shared" si="3"/>
        <v>2592</v>
      </c>
      <c r="R6" s="32">
        <f t="shared" si="3"/>
        <v>54953</v>
      </c>
      <c r="S6" s="32">
        <f t="shared" si="3"/>
        <v>70.400000000000006</v>
      </c>
      <c r="T6" s="32">
        <f t="shared" si="3"/>
        <v>780.58</v>
      </c>
      <c r="U6" s="32">
        <f t="shared" si="3"/>
        <v>805</v>
      </c>
      <c r="V6" s="32">
        <f t="shared" si="3"/>
        <v>0.8</v>
      </c>
      <c r="W6" s="32">
        <f t="shared" si="3"/>
        <v>1006.25</v>
      </c>
      <c r="X6" s="33">
        <f>IF(X7="",NA(),X7)</f>
        <v>56.27</v>
      </c>
      <c r="Y6" s="33">
        <f t="shared" ref="Y6:AG6" si="4">IF(Y7="",NA(),Y7)</f>
        <v>70.989999999999995</v>
      </c>
      <c r="Z6" s="33">
        <f t="shared" si="4"/>
        <v>63.52</v>
      </c>
      <c r="AA6" s="33">
        <f t="shared" si="4"/>
        <v>64.459999999999994</v>
      </c>
      <c r="AB6" s="33">
        <f t="shared" si="4"/>
        <v>60.9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1373.75</v>
      </c>
      <c r="BF6" s="33">
        <f t="shared" ref="BF6:BN6" si="7">IF(BF7="",NA(),BF7)</f>
        <v>1349.23</v>
      </c>
      <c r="BG6" s="33">
        <f t="shared" si="7"/>
        <v>1178.19</v>
      </c>
      <c r="BH6" s="33">
        <f t="shared" si="7"/>
        <v>1000.52</v>
      </c>
      <c r="BI6" s="33">
        <f t="shared" si="7"/>
        <v>1119.6199999999999</v>
      </c>
      <c r="BJ6" s="33">
        <f t="shared" si="7"/>
        <v>1868.17</v>
      </c>
      <c r="BK6" s="33">
        <f t="shared" si="7"/>
        <v>1835.56</v>
      </c>
      <c r="BL6" s="33">
        <f t="shared" si="7"/>
        <v>1716.82</v>
      </c>
      <c r="BM6" s="33">
        <f t="shared" si="7"/>
        <v>1554.05</v>
      </c>
      <c r="BN6" s="33">
        <f t="shared" si="7"/>
        <v>1436</v>
      </c>
      <c r="BO6" s="32" t="str">
        <f>IF(BO7="","",IF(BO7="-","【-】","【"&amp;SUBSTITUTE(TEXT(BO7,"#,##0.00"),"-","△")&amp;"】"))</f>
        <v>【1,479.31】</v>
      </c>
      <c r="BP6" s="33">
        <f>IF(BP7="",NA(),BP7)</f>
        <v>124.95</v>
      </c>
      <c r="BQ6" s="33">
        <f t="shared" ref="BQ6:BY6" si="8">IF(BQ7="",NA(),BQ7)</f>
        <v>77.53</v>
      </c>
      <c r="BR6" s="33">
        <f t="shared" si="8"/>
        <v>81.94</v>
      </c>
      <c r="BS6" s="33">
        <f t="shared" si="8"/>
        <v>86.64</v>
      </c>
      <c r="BT6" s="33">
        <f t="shared" si="8"/>
        <v>79.25</v>
      </c>
      <c r="BU6" s="33">
        <f t="shared" si="8"/>
        <v>55.15</v>
      </c>
      <c r="BV6" s="33">
        <f t="shared" si="8"/>
        <v>52.89</v>
      </c>
      <c r="BW6" s="33">
        <f t="shared" si="8"/>
        <v>51.73</v>
      </c>
      <c r="BX6" s="33">
        <f t="shared" si="8"/>
        <v>53.01</v>
      </c>
      <c r="BY6" s="33">
        <f t="shared" si="8"/>
        <v>66.56</v>
      </c>
      <c r="BZ6" s="32" t="str">
        <f>IF(BZ7="","",IF(BZ7="-","【-】","【"&amp;SUBSTITUTE(TEXT(BZ7,"#,##0.00"),"-","△")&amp;"】"))</f>
        <v>【63.50】</v>
      </c>
      <c r="CA6" s="33">
        <f>IF(CA7="",NA(),CA7)</f>
        <v>123.5</v>
      </c>
      <c r="CB6" s="33">
        <f t="shared" ref="CB6:CJ6" si="9">IF(CB7="",NA(),CB7)</f>
        <v>203.57</v>
      </c>
      <c r="CC6" s="33">
        <f t="shared" si="9"/>
        <v>197.21</v>
      </c>
      <c r="CD6" s="33">
        <f t="shared" si="9"/>
        <v>191.34</v>
      </c>
      <c r="CE6" s="33">
        <f t="shared" si="9"/>
        <v>191.93</v>
      </c>
      <c r="CF6" s="33">
        <f t="shared" si="9"/>
        <v>283.05</v>
      </c>
      <c r="CG6" s="33">
        <f t="shared" si="9"/>
        <v>300.52</v>
      </c>
      <c r="CH6" s="33">
        <f t="shared" si="9"/>
        <v>310.47000000000003</v>
      </c>
      <c r="CI6" s="33">
        <f t="shared" si="9"/>
        <v>299.39</v>
      </c>
      <c r="CJ6" s="33">
        <f t="shared" si="9"/>
        <v>244.29</v>
      </c>
      <c r="CK6" s="32" t="str">
        <f>IF(CK7="","",IF(CK7="-","【-】","【"&amp;SUBSTITUTE(TEXT(CK7,"#,##0.00"),"-","△")&amp;"】"))</f>
        <v>【253.12】</v>
      </c>
      <c r="CL6" s="33">
        <f>IF(CL7="",NA(),CL7)</f>
        <v>94.5</v>
      </c>
      <c r="CM6" s="33">
        <f t="shared" ref="CM6:CU6" si="10">IF(CM7="",NA(),CM7)</f>
        <v>86.43</v>
      </c>
      <c r="CN6" s="33">
        <f t="shared" si="10"/>
        <v>87</v>
      </c>
      <c r="CO6" s="33">
        <f t="shared" si="10"/>
        <v>88.1</v>
      </c>
      <c r="CP6" s="33">
        <f t="shared" si="10"/>
        <v>97.38</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92.52</v>
      </c>
      <c r="CX6" s="33">
        <f t="shared" ref="CX6:DF6" si="11">IF(CX7="",NA(),CX7)</f>
        <v>92.52</v>
      </c>
      <c r="CY6" s="33">
        <f t="shared" si="11"/>
        <v>87.12</v>
      </c>
      <c r="CZ6" s="33">
        <f t="shared" si="11"/>
        <v>87.93</v>
      </c>
      <c r="DA6" s="33">
        <f t="shared" si="11"/>
        <v>89.94</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252115</v>
      </c>
      <c r="D7" s="35">
        <v>47</v>
      </c>
      <c r="E7" s="35">
        <v>17</v>
      </c>
      <c r="F7" s="35">
        <v>4</v>
      </c>
      <c r="G7" s="35">
        <v>0</v>
      </c>
      <c r="H7" s="35" t="s">
        <v>96</v>
      </c>
      <c r="I7" s="35" t="s">
        <v>97</v>
      </c>
      <c r="J7" s="35" t="s">
        <v>98</v>
      </c>
      <c r="K7" s="35" t="s">
        <v>99</v>
      </c>
      <c r="L7" s="35" t="s">
        <v>100</v>
      </c>
      <c r="M7" s="36" t="s">
        <v>101</v>
      </c>
      <c r="N7" s="36" t="s">
        <v>102</v>
      </c>
      <c r="O7" s="36">
        <v>1.47</v>
      </c>
      <c r="P7" s="36">
        <v>83.18</v>
      </c>
      <c r="Q7" s="36">
        <v>2592</v>
      </c>
      <c r="R7" s="36">
        <v>54953</v>
      </c>
      <c r="S7" s="36">
        <v>70.400000000000006</v>
      </c>
      <c r="T7" s="36">
        <v>780.58</v>
      </c>
      <c r="U7" s="36">
        <v>805</v>
      </c>
      <c r="V7" s="36">
        <v>0.8</v>
      </c>
      <c r="W7" s="36">
        <v>1006.25</v>
      </c>
      <c r="X7" s="36">
        <v>56.27</v>
      </c>
      <c r="Y7" s="36">
        <v>70.989999999999995</v>
      </c>
      <c r="Z7" s="36">
        <v>63.52</v>
      </c>
      <c r="AA7" s="36">
        <v>64.459999999999994</v>
      </c>
      <c r="AB7" s="36">
        <v>60.9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1373.75</v>
      </c>
      <c r="BF7" s="36">
        <v>1349.23</v>
      </c>
      <c r="BG7" s="36">
        <v>1178.19</v>
      </c>
      <c r="BH7" s="36">
        <v>1000.52</v>
      </c>
      <c r="BI7" s="36">
        <v>1119.6199999999999</v>
      </c>
      <c r="BJ7" s="36">
        <v>1868.17</v>
      </c>
      <c r="BK7" s="36">
        <v>1835.56</v>
      </c>
      <c r="BL7" s="36">
        <v>1716.82</v>
      </c>
      <c r="BM7" s="36">
        <v>1554.05</v>
      </c>
      <c r="BN7" s="36">
        <v>1436</v>
      </c>
      <c r="BO7" s="36">
        <v>1479.31</v>
      </c>
      <c r="BP7" s="36">
        <v>124.95</v>
      </c>
      <c r="BQ7" s="36">
        <v>77.53</v>
      </c>
      <c r="BR7" s="36">
        <v>81.94</v>
      </c>
      <c r="BS7" s="36">
        <v>86.64</v>
      </c>
      <c r="BT7" s="36">
        <v>79.25</v>
      </c>
      <c r="BU7" s="36">
        <v>55.15</v>
      </c>
      <c r="BV7" s="36">
        <v>52.89</v>
      </c>
      <c r="BW7" s="36">
        <v>51.73</v>
      </c>
      <c r="BX7" s="36">
        <v>53.01</v>
      </c>
      <c r="BY7" s="36">
        <v>66.56</v>
      </c>
      <c r="BZ7" s="36">
        <v>63.5</v>
      </c>
      <c r="CA7" s="36">
        <v>123.5</v>
      </c>
      <c r="CB7" s="36">
        <v>203.57</v>
      </c>
      <c r="CC7" s="36">
        <v>197.21</v>
      </c>
      <c r="CD7" s="36">
        <v>191.34</v>
      </c>
      <c r="CE7" s="36">
        <v>191.93</v>
      </c>
      <c r="CF7" s="36">
        <v>283.05</v>
      </c>
      <c r="CG7" s="36">
        <v>300.52</v>
      </c>
      <c r="CH7" s="36">
        <v>310.47000000000003</v>
      </c>
      <c r="CI7" s="36">
        <v>299.39</v>
      </c>
      <c r="CJ7" s="36">
        <v>244.29</v>
      </c>
      <c r="CK7" s="36">
        <v>253.12</v>
      </c>
      <c r="CL7" s="36">
        <v>94.5</v>
      </c>
      <c r="CM7" s="36">
        <v>86.43</v>
      </c>
      <c r="CN7" s="36">
        <v>87</v>
      </c>
      <c r="CO7" s="36">
        <v>88.1</v>
      </c>
      <c r="CP7" s="36">
        <v>97.38</v>
      </c>
      <c r="CQ7" s="36">
        <v>36.18</v>
      </c>
      <c r="CR7" s="36">
        <v>36.799999999999997</v>
      </c>
      <c r="CS7" s="36">
        <v>36.67</v>
      </c>
      <c r="CT7" s="36">
        <v>36.200000000000003</v>
      </c>
      <c r="CU7" s="36">
        <v>43.58</v>
      </c>
      <c r="CV7" s="36">
        <v>41.06</v>
      </c>
      <c r="CW7" s="36">
        <v>92.52</v>
      </c>
      <c r="CX7" s="36">
        <v>92.52</v>
      </c>
      <c r="CY7" s="36">
        <v>87.12</v>
      </c>
      <c r="CZ7" s="36">
        <v>87.93</v>
      </c>
      <c r="DA7" s="36">
        <v>89.94</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k00555</cp:lastModifiedBy>
  <dcterms:created xsi:type="dcterms:W3CDTF">2016-02-03T09:04:45Z</dcterms:created>
  <dcterms:modified xsi:type="dcterms:W3CDTF">2016-02-25T06:51:37Z</dcterms:modified>
</cp:coreProperties>
</file>