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00370\Desktop\"/>
    </mc:Choice>
  </mc:AlternateContent>
  <workbookProtection workbookAlgorithmName="SHA-512" workbookHashValue="au7991YV6oMtQ3KXMhG0ppc+crZfXUYWDqMMY6p6CUTQJKejzgj2EsFaXD/axLOuQ/Oj5g4skVAfgcU/XnQuJg==" workbookSaltValue="0C0Jzz4PpDjE6X1bBS+68A==" workbookSpinCount="100000" lockStructure="1"/>
  <bookViews>
    <workbookView xWindow="0" yWindow="0" windowWidth="28800" windowHeight="115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<sst xmlns="http://schemas.openxmlformats.org/spreadsheetml/2006/main" count="220" uniqueCount="108">
  <si>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</si>
  <si>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</si>
  <si>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</si>
  <si>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</si>
  <si>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</si>
  <si>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</si>
  <si>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</si>
  <si>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</si>
  <si>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</si>
  <si>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</si>
  <si>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</si>
  <si>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</si>
  <si>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</si>
  <si>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</si>
  <si>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</si>
  <si>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</si>
  <si>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</si>
  <si>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</si>
  <si>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</si>
  <si>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</si>
  <si>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</si>
  <si>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</si>
  <si>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</si>
  <si>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</si>
  <si>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</si>
  <si>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</si>
  <si>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</si>
  <si>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</si>
  <si>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</si>
  <si>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</si>
  <si>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</si>
  <si>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</si>
  <si>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</si>
  <si>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</si>
  <si>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</si>
  <si>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</si>
  <si>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</si>
  <si>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</si>
  <si>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</si>
  <si>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</si>
  <si>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</si>
  <si>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</si>
  <si>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</si>
  <si>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</si>
  <si>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</si>
  <si>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</si>
  <si>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</si>
  <si>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</si>
  <si>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</si>
  <si>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</si>
  <si>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</si>
  <si>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</si>
  <si>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</si>
  <si>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</si>
  <si>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</si>
  <si>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</si>
  <si>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</si>
  <si>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</si>
  <si>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</si>
  <si>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</si>
  <si>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</si>
  <si>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</si>
  <si>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</si>
  <si>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</si>
  <si>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</si>
  <si>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</si>
  <si>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</si>
  <si>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</si>
  <si>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</si>
  <si>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</si>
  <si>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</si>
  <si>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</si>
  <si>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</si>
  <si>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</si>
  <si>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</si>
  <si>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</si>
  <si>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</si>
  <si>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</si>
  <si>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</si>
  <si>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</si>
  <si>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</si>
  <si>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</si>
  <si>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</si>
  <si>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</si>
  <si>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</si>
  <si>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</si>
  <si>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</si>
  <si>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</si>
  <si>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</si>
  <si>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</si>
  <si>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</si>
  <si>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</si>
  <si>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</si>
  <si>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</si>
  <si>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</si>
  <si>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</si>
  <si>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</si>
  <si>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</si>
  <si>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</si>
  <si>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</si>
  <si>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</si>
  <si>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</si>
  <si>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</si>
  <si>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</si>
  <si>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</si>
  <si>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の更新については、単独事業及び下水道管布設に係る水道管移設工事により更新を進めていますが、管路更新率のばらつきは、この下水道整備の年度ごとの事業量によるものです。下水道整備事業に係る水道管移設事業費は減少しており、今後においては、単独での老朽管の更新を計画的に進めます。　　　
　有形固定資産減価償却率については微増傾向にありますが、老朽化した施設等を適切に維持管理しながら安定給水の確保を図っていきます。</t>
    <rPh sb="1" eb="3">
      <t>カンロ</t>
    </rPh>
    <rPh sb="4" eb="6">
      <t>コウシン</t>
    </rPh>
    <rPh sb="12" eb="14">
      <t>タンドク</t>
    </rPh>
    <rPh sb="14" eb="16">
      <t>ジギョウ</t>
    </rPh>
    <rPh sb="16" eb="17">
      <t>オヨ</t>
    </rPh>
    <rPh sb="18" eb="21">
      <t>ゲスイドウ</t>
    </rPh>
    <rPh sb="21" eb="22">
      <t>カン</t>
    </rPh>
    <rPh sb="22" eb="24">
      <t>フセツ</t>
    </rPh>
    <rPh sb="25" eb="26">
      <t>カカ</t>
    </rPh>
    <rPh sb="27" eb="29">
      <t>スイドウ</t>
    </rPh>
    <rPh sb="29" eb="30">
      <t>カン</t>
    </rPh>
    <rPh sb="30" eb="32">
      <t>イセツ</t>
    </rPh>
    <rPh sb="32" eb="34">
      <t>コウジ</t>
    </rPh>
    <rPh sb="37" eb="39">
      <t>コウシン</t>
    </rPh>
    <rPh sb="40" eb="41">
      <t>スス</t>
    </rPh>
    <rPh sb="48" eb="50">
      <t>カンロ</t>
    </rPh>
    <rPh sb="50" eb="52">
      <t>コウシン</t>
    </rPh>
    <rPh sb="52" eb="53">
      <t>リツ</t>
    </rPh>
    <rPh sb="62" eb="65">
      <t>ゲスイドウ</t>
    </rPh>
    <rPh sb="65" eb="67">
      <t>セイビ</t>
    </rPh>
    <rPh sb="68" eb="70">
      <t>ネンド</t>
    </rPh>
    <rPh sb="73" eb="75">
      <t>ジギョウ</t>
    </rPh>
    <rPh sb="75" eb="76">
      <t>リョウ</t>
    </rPh>
    <rPh sb="84" eb="87">
      <t>ゲスイドウ</t>
    </rPh>
    <rPh sb="87" eb="89">
      <t>セイビ</t>
    </rPh>
    <rPh sb="89" eb="91">
      <t>ジギョウ</t>
    </rPh>
    <rPh sb="92" eb="93">
      <t>カカ</t>
    </rPh>
    <rPh sb="94" eb="97">
      <t>スイドウカン</t>
    </rPh>
    <rPh sb="97" eb="99">
      <t>イセツ</t>
    </rPh>
    <rPh sb="99" eb="102">
      <t>ジギョウヒ</t>
    </rPh>
    <rPh sb="103" eb="105">
      <t>ゲンショウ</t>
    </rPh>
    <rPh sb="110" eb="112">
      <t>コンゴ</t>
    </rPh>
    <rPh sb="118" eb="120">
      <t>タンドク</t>
    </rPh>
    <rPh sb="122" eb="124">
      <t>ロウキュウ</t>
    </rPh>
    <rPh sb="124" eb="125">
      <t>カン</t>
    </rPh>
    <rPh sb="126" eb="128">
      <t>コウシン</t>
    </rPh>
    <rPh sb="129" eb="132">
      <t>ケイカクテキ</t>
    </rPh>
    <rPh sb="133" eb="134">
      <t>スス</t>
    </rPh>
    <rPh sb="143" eb="145">
      <t>ユウケイ</t>
    </rPh>
    <rPh sb="145" eb="147">
      <t>コテイ</t>
    </rPh>
    <rPh sb="147" eb="149">
      <t>シサン</t>
    </rPh>
    <rPh sb="149" eb="151">
      <t>ゲンカ</t>
    </rPh>
    <rPh sb="151" eb="153">
      <t>ショウキャク</t>
    </rPh>
    <rPh sb="153" eb="154">
      <t>リツ</t>
    </rPh>
    <rPh sb="159" eb="161">
      <t>ビゾウ</t>
    </rPh>
    <rPh sb="161" eb="163">
      <t>ケイコウ</t>
    </rPh>
    <rPh sb="170" eb="173">
      <t>ロウキュウカ</t>
    </rPh>
    <rPh sb="175" eb="177">
      <t>シセツ</t>
    </rPh>
    <rPh sb="177" eb="178">
      <t>トウ</t>
    </rPh>
    <rPh sb="179" eb="181">
      <t>テキセツ</t>
    </rPh>
    <rPh sb="182" eb="184">
      <t>イジ</t>
    </rPh>
    <rPh sb="184" eb="186">
      <t>カンリ</t>
    </rPh>
    <rPh sb="190" eb="192">
      <t>アンテイ</t>
    </rPh>
    <rPh sb="192" eb="194">
      <t>キュウスイ</t>
    </rPh>
    <rPh sb="195" eb="197">
      <t>カクホ</t>
    </rPh>
    <rPh sb="198" eb="199">
      <t>ハカ</t>
    </rPh>
    <phoneticPr fontId="4"/>
  </si>
  <si>
    <t>　経営収支比率については、100％以上を維持できており収益で費用を賄えています。　　　　　　　
　企業債残高対給水収益比率は、他の類似団体と比べて健全な値で推移しており、累積欠損金については現在発生しておらず健全であるといえる。
　料金回収率は概ね100％で推移しており、適切な料金水準にあると考えられます。
　有収率については類似団体より上回っており、施設の稼働状況が収益に反映されている状況にあります。</t>
    <rPh sb="1" eb="3">
      <t>ケイエイ</t>
    </rPh>
    <rPh sb="3" eb="5">
      <t>シュウシ</t>
    </rPh>
    <rPh sb="5" eb="7">
      <t>ヒリツ</t>
    </rPh>
    <rPh sb="17" eb="19">
      <t>イジョウ</t>
    </rPh>
    <rPh sb="20" eb="22">
      <t>イジ</t>
    </rPh>
    <rPh sb="27" eb="29">
      <t>シュウエキ</t>
    </rPh>
    <rPh sb="30" eb="32">
      <t>ヒヨウ</t>
    </rPh>
    <rPh sb="33" eb="34">
      <t>マカナ</t>
    </rPh>
    <rPh sb="156" eb="158">
      <t>ユウシュウ</t>
    </rPh>
    <rPh sb="158" eb="159">
      <t>リツ</t>
    </rPh>
    <rPh sb="164" eb="166">
      <t>ルイジ</t>
    </rPh>
    <rPh sb="166" eb="168">
      <t>ダンタイ</t>
    </rPh>
    <rPh sb="170" eb="172">
      <t>ウワマワ</t>
    </rPh>
    <rPh sb="177" eb="179">
      <t>シセツ</t>
    </rPh>
    <rPh sb="180" eb="182">
      <t>カドウ</t>
    </rPh>
    <rPh sb="182" eb="184">
      <t>ジョウキョウ</t>
    </rPh>
    <rPh sb="185" eb="187">
      <t>シュウエキ</t>
    </rPh>
    <rPh sb="188" eb="190">
      <t>ハンエイ</t>
    </rPh>
    <rPh sb="195" eb="197">
      <t>ジョウキョウ</t>
    </rPh>
    <phoneticPr fontId="4"/>
  </si>
  <si>
    <t>　今後は有収水量の減少が見込まれ、管路更新事業に多額の費用が必要となるため、アセットマネジメントを活用し、更新計画ならびに経営戦略をもとに中長期的な視点から収支バランスを考慮した健全経営に努めます。</t>
    <rPh sb="1" eb="3">
      <t>コンゴ</t>
    </rPh>
    <rPh sb="4" eb="6">
      <t>ユウシュウ</t>
    </rPh>
    <rPh sb="6" eb="8">
      <t>スイリョウ</t>
    </rPh>
    <rPh sb="9" eb="11">
      <t>ゲンショウ</t>
    </rPh>
    <rPh sb="12" eb="14">
      <t>ミコ</t>
    </rPh>
    <rPh sb="17" eb="19">
      <t>カンロ</t>
    </rPh>
    <rPh sb="19" eb="21">
      <t>コウシン</t>
    </rPh>
    <rPh sb="21" eb="23">
      <t>ジギョウ</t>
    </rPh>
    <rPh sb="24" eb="26">
      <t>タガク</t>
    </rPh>
    <rPh sb="27" eb="29">
      <t>ヒヨウ</t>
    </rPh>
    <rPh sb="30" eb="32">
      <t>ヒツヨウ</t>
    </rPh>
    <rPh sb="49" eb="51">
      <t>カツヨウ</t>
    </rPh>
    <rPh sb="53" eb="55">
      <t>コウシン</t>
    </rPh>
    <rPh sb="55" eb="57">
      <t>ケイカク</t>
    </rPh>
    <rPh sb="61" eb="63">
      <t>ケイエイ</t>
    </rPh>
    <rPh sb="63" eb="65">
      <t>センリャク</t>
    </rPh>
    <rPh sb="69" eb="73">
      <t>チュウチョウキテキ</t>
    </rPh>
    <rPh sb="74" eb="76">
      <t>シテン</t>
    </rPh>
    <rPh sb="78" eb="80">
      <t>シュウシ</t>
    </rPh>
    <rPh sb="85" eb="87">
      <t>コウリョ</t>
    </rPh>
    <rPh sb="89" eb="91">
      <t>ケンゼン</t>
    </rPh>
    <rPh sb="91" eb="93">
      <t>ケイエイ</t>
    </rPh>
    <rPh sb="94" eb="9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</si>
</sst>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0.39</c:v>
                </c:pt>
                <c:pt idx="1">
                  <c:v>0.8</c:v>
                </c:pt>
                <c:pt idx="2">
                  <c:v>0.75</c:v>
                </c:pt>
                <c:pt idx="3">
                  <c:v>0.56000000000000005</c:v>
                </c:pt>
                <c:pt idx="4">
                  <c:v>0.22</c:v>
                </c:pt>
              </c:numCache>
            </c:numRef>
          </c:val>
          <c:extLst>
            <c:ext xmlns:c16="http://schemas.microsoft.com/office/drawing/2014/chart" uri="{C3380CC4-5D6E-409C-BE32-E72D297353CC}">
              <c16:uniqueId val="{00000000-4A96-405C-8A1F-C9EDC6F2619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4A96-405C-8A1F-C9EDC6F2619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56.32</c:v>
                </c:pt>
                <c:pt idx="1">
                  <c:v>56.92</c:v>
                </c:pt>
                <c:pt idx="2">
                  <c:v>57.34</c:v>
                </c:pt>
                <c:pt idx="3">
                  <c:v>58.04</c:v>
                </c:pt>
                <c:pt idx="4">
                  <c:v>57.51</c:v>
                </c:pt>
              </c:numCache>
            </c:numRef>
          </c:val>
          <c:extLst>
            <c:ext xmlns:c16="http://schemas.microsoft.com/office/drawing/2014/chart" uri="{C3380CC4-5D6E-409C-BE32-E72D297353CC}">
              <c16:uniqueId val="{00000000-F701-4E68-9C16-E877D1562F3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F701-4E68-9C16-E877D1562F3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90.18</c:v>
                </c:pt>
                <c:pt idx="1">
                  <c:v>89.15</c:v>
                </c:pt>
                <c:pt idx="2">
                  <c:v>89.6</c:v>
                </c:pt>
                <c:pt idx="3">
                  <c:v>87.97</c:v>
                </c:pt>
                <c:pt idx="4">
                  <c:v>89.45</c:v>
                </c:pt>
              </c:numCache>
            </c:numRef>
          </c:val>
          <c:extLst>
            <c:ext xmlns:c16="http://schemas.microsoft.com/office/drawing/2014/chart" uri="{C3380CC4-5D6E-409C-BE32-E72D297353CC}">
              <c16:uniqueId val="{00000000-5973-4FF5-9E3D-84B3537ABE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5973-4FF5-9E3D-84B3537ABE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108.43</c:v>
                </c:pt>
                <c:pt idx="1">
                  <c:v>109.09</c:v>
                </c:pt>
                <c:pt idx="2">
                  <c:v>107.05</c:v>
                </c:pt>
                <c:pt idx="3">
                  <c:v>105.11</c:v>
                </c:pt>
                <c:pt idx="4">
                  <c:v>104.63</c:v>
                </c:pt>
              </c:numCache>
            </c:numRef>
          </c:val>
          <c:extLst>
            <c:ext xmlns:c16="http://schemas.microsoft.com/office/drawing/2014/chart" uri="{C3380CC4-5D6E-409C-BE32-E72D297353CC}">
              <c16:uniqueId val="{00000000-9F5C-49CB-B4C3-2FBABE2F52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9F5C-49CB-B4C3-2FBABE2F52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44.58</c:v>
                </c:pt>
                <c:pt idx="1">
                  <c:v>45.57</c:v>
                </c:pt>
                <c:pt idx="2">
                  <c:v>46.86</c:v>
                </c:pt>
                <c:pt idx="3">
                  <c:v>47.41</c:v>
                </c:pt>
                <c:pt idx="4">
                  <c:v>48.61</c:v>
                </c:pt>
              </c:numCache>
            </c:numRef>
          </c:val>
          <c:extLst>
            <c:ext xmlns:c16="http://schemas.microsoft.com/office/drawing/2014/chart" uri="{C3380CC4-5D6E-409C-BE32-E72D297353CC}">
              <c16:uniqueId val="{00000000-CE31-4C95-B240-680C4936FDC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CE31-4C95-B240-680C4936FDC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F5-4022-A010-60B4F60212B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00F5-4022-A010-60B4F60212B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41-4070-A73E-2B80F6F32F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0E41-4070-A73E-2B80F6F32F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274.91000000000003</c:v>
                </c:pt>
                <c:pt idx="1">
                  <c:v>273.22000000000003</c:v>
                </c:pt>
                <c:pt idx="2">
                  <c:v>285.52</c:v>
                </c:pt>
                <c:pt idx="3">
                  <c:v>289.19</c:v>
                </c:pt>
                <c:pt idx="4">
                  <c:v>335.45</c:v>
                </c:pt>
              </c:numCache>
            </c:numRef>
          </c:val>
          <c:extLst>
            <c:ext xmlns:c16="http://schemas.microsoft.com/office/drawing/2014/chart" uri="{C3380CC4-5D6E-409C-BE32-E72D297353CC}">
              <c16:uniqueId val="{00000000-77D5-4235-ADA9-20851E6CFCA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77D5-4235-ADA9-20851E6CFCA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215.21</c:v>
                </c:pt>
                <c:pt idx="1">
                  <c:v>213.98</c:v>
                </c:pt>
                <c:pt idx="2">
                  <c:v>220.56</c:v>
                </c:pt>
                <c:pt idx="3">
                  <c:v>239.93</c:v>
                </c:pt>
                <c:pt idx="4">
                  <c:v>247.29</c:v>
                </c:pt>
              </c:numCache>
            </c:numRef>
          </c:val>
          <c:extLst>
            <c:ext xmlns:c16="http://schemas.microsoft.com/office/drawing/2014/chart" uri="{C3380CC4-5D6E-409C-BE32-E72D297353CC}">
              <c16:uniqueId val="{00000000-BDE2-40D5-87E5-98D2FECD015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BDE2-40D5-87E5-98D2FECD015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106.81</c:v>
                </c:pt>
                <c:pt idx="1">
                  <c:v>108.49</c:v>
                </c:pt>
                <c:pt idx="2">
                  <c:v>106.23</c:v>
                </c:pt>
                <c:pt idx="3">
                  <c:v>104.21</c:v>
                </c:pt>
                <c:pt idx="4">
                  <c:v>103.57</c:v>
                </c:pt>
              </c:numCache>
            </c:numRef>
          </c:val>
          <c:extLst>
            <c:ext xmlns:c16="http://schemas.microsoft.com/office/drawing/2014/chart" uri="{C3380CC4-5D6E-409C-BE32-E72D297353CC}">
              <c16:uniqueId val="{00000000-22ED-4C05-AD0A-7496812D8A3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22ED-4C05-AD0A-7496812D8A3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175.03</c:v>
                </c:pt>
                <c:pt idx="1">
                  <c:v>173.59</c:v>
                </c:pt>
                <c:pt idx="2">
                  <c:v>177.5</c:v>
                </c:pt>
                <c:pt idx="3">
                  <c:v>181.11</c:v>
                </c:pt>
                <c:pt idx="4">
                  <c:v>182.61</c:v>
                </c:pt>
              </c:numCache>
            </c:numRef>
          </c:val>
          <c:extLst>
            <c:ext xmlns:c16="http://schemas.microsoft.com/office/drawing/2014/chart" uri="{C3380CC4-5D6E-409C-BE32-E72D297353CC}">
              <c16:uniqueId val="{00000000-D030-43B1-A089-B2BE14B590B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D030-43B1-A089-B2BE14B590B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滋賀県　湖南市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自治体職員</v>
      </c>
      <c r="AE8" s="82"/>
      <c r="AF8" s="82"/>
      <c r="AG8" s="82"/>
      <c r="AH8" s="82"/>
      <c r="AI8" s="82"/>
      <c r="AJ8" s="82"/>
      <c r="AK8" s="4"/>
      <c r="AL8" s="70">
        <f>データ!$R$6</f>
        <v>55053</v>
      </c>
      <c r="AM8" s="70"/>
      <c r="AN8" s="70"/>
      <c r="AO8" s="70"/>
      <c r="AP8" s="70"/>
      <c r="AQ8" s="70"/>
      <c r="AR8" s="70"/>
      <c r="AS8" s="70"/>
      <c r="AT8" s="66">
        <f>データ!$S$6</f>
        <v>70.400000000000006</v>
      </c>
      <c r="AU8" s="67"/>
      <c r="AV8" s="67"/>
      <c r="AW8" s="67"/>
      <c r="AX8" s="67"/>
      <c r="AY8" s="67"/>
      <c r="AZ8" s="67"/>
      <c r="BA8" s="67"/>
      <c r="BB8" s="69">
        <f>データ!$T$6</f>
        <v>782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69.39</v>
      </c>
      <c r="J10" s="67"/>
      <c r="K10" s="67"/>
      <c r="L10" s="67"/>
      <c r="M10" s="67"/>
      <c r="N10" s="67"/>
      <c r="O10" s="68"/>
      <c r="P10" s="69">
        <f>データ!$P$6</f>
        <v>99.91</v>
      </c>
      <c r="Q10" s="69"/>
      <c r="R10" s="69"/>
      <c r="S10" s="69"/>
      <c r="T10" s="69"/>
      <c r="U10" s="69"/>
      <c r="V10" s="69"/>
      <c r="W10" s="70">
        <f>データ!$Q$6</f>
        <v>2786</v>
      </c>
      <c r="X10" s="70"/>
      <c r="Y10" s="70"/>
      <c r="Z10" s="70"/>
      <c r="AA10" s="70"/>
      <c r="AB10" s="70"/>
      <c r="AC10" s="70"/>
      <c r="AD10" s="2"/>
      <c r="AE10" s="2"/>
      <c r="AF10" s="2"/>
      <c r="AG10" s="2"/>
      <c r="AH10" s="4"/>
      <c r="AI10" s="4"/>
      <c r="AJ10" s="4"/>
      <c r="AK10" s="4"/>
      <c r="AL10" s="70">
        <f>データ!$U$6</f>
        <v>54948</v>
      </c>
      <c r="AM10" s="70"/>
      <c r="AN10" s="70"/>
      <c r="AO10" s="70"/>
      <c r="AP10" s="70"/>
      <c r="AQ10" s="70"/>
      <c r="AR10" s="70"/>
      <c r="AS10" s="70"/>
      <c r="AT10" s="66">
        <f>データ!$V$6</f>
        <v>32.72</v>
      </c>
      <c r="AU10" s="67"/>
      <c r="AV10" s="67"/>
      <c r="AW10" s="67"/>
      <c r="AX10" s="67"/>
      <c r="AY10" s="67"/>
      <c r="AZ10" s="67"/>
      <c r="BA10" s="67"/>
      <c r="BB10" s="69">
        <f>データ!$W$6</f>
        <v>1679.34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u0If6o4AeMO+R/vKkNMQds9sMcdP+6lO0/ZI3ZCIsSsaMc/2zzQ0YK1Ovf4khLHsX/isT8PeCv++YpwkonbXA==" saltValue="u5tNHnTkeuke+3f0pIJCS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252115</v>
      </c>
      <c r="D6" s="34">
        <f t="shared" si="3"/>
        <v>46</v>
      </c>
      <c r="E6" s="34">
        <f t="shared" si="3"/>
        <v>1</v>
      </c>
      <c r="F6" s="34">
        <f t="shared" si="3"/>
        <v>0</v>
      </c>
      <c r="G6" s="34">
        <f t="shared" si="3"/>
        <v>1</v>
      </c>
      <c r="H6" s="34" t="str">
        <f t="shared" si="3"/>
        <v>滋賀県　湖南市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69.39</v>
      </c>
      <c r="P6" s="35">
        <f t="shared" si="3"/>
        <v>99.91</v>
      </c>
      <c r="Q6" s="35">
        <f t="shared" si="3"/>
        <v>2786</v>
      </c>
      <c r="R6" s="35">
        <f t="shared" si="3"/>
        <v>55053</v>
      </c>
      <c r="S6" s="35">
        <f t="shared" si="3"/>
        <v>70.400000000000006</v>
      </c>
      <c r="T6" s="35">
        <f t="shared" si="3"/>
        <v>782</v>
      </c>
      <c r="U6" s="35">
        <f t="shared" si="3"/>
        <v>54948</v>
      </c>
      <c r="V6" s="35">
        <f t="shared" si="3"/>
        <v>32.72</v>
      </c>
      <c r="W6" s="35">
        <f t="shared" si="3"/>
        <v>1679.34</v>
      </c>
      <c r="X6" s="36">
        <f>IF(X7="",NA(),X7)</f>
        <v>108.43</v>
      </c>
      <c r="Y6" s="36">
        <f t="shared" ref="Y6:AG6" si="4">IF(Y7="",NA(),Y7)</f>
        <v>109.09</v>
      </c>
      <c r="Z6" s="36">
        <f t="shared" si="4"/>
        <v>107.05</v>
      </c>
      <c r="AA6" s="36">
        <f t="shared" si="4"/>
        <v>105.11</v>
      </c>
      <c r="AB6" s="36">
        <f t="shared" si="4"/>
        <v>104.63</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274.91000000000003</v>
      </c>
      <c r="AU6" s="36">
        <f t="shared" ref="AU6:BC6" si="6">IF(AU7="",NA(),AU7)</f>
        <v>273.22000000000003</v>
      </c>
      <c r="AV6" s="36">
        <f t="shared" si="6"/>
        <v>285.52</v>
      </c>
      <c r="AW6" s="36">
        <f t="shared" si="6"/>
        <v>289.19</v>
      </c>
      <c r="AX6" s="36">
        <f t="shared" si="6"/>
        <v>335.45</v>
      </c>
      <c r="AY6" s="36">
        <f t="shared" si="6"/>
        <v>335.95</v>
      </c>
      <c r="AZ6" s="36">
        <f t="shared" si="6"/>
        <v>346.59</v>
      </c>
      <c r="BA6" s="36">
        <f t="shared" si="6"/>
        <v>357.82</v>
      </c>
      <c r="BB6" s="36">
        <f t="shared" si="6"/>
        <v>355.5</v>
      </c>
      <c r="BC6" s="36">
        <f t="shared" si="6"/>
        <v>349.83</v>
      </c>
      <c r="BD6" s="35" t="str">
        <f>IF(BD7="","",IF(BD7="-","【-】","【"&amp;SUBSTITUTE(TEXT(BD7,"#,##0.00"),"-","△")&amp;"】"))</f>
        <v>【261.93】</v>
      </c>
      <c r="BE6" s="36">
        <f>IF(BE7="",NA(),BE7)</f>
        <v>215.21</v>
      </c>
      <c r="BF6" s="36">
        <f t="shared" ref="BF6:BN6" si="7">IF(BF7="",NA(),BF7)</f>
        <v>213.98</v>
      </c>
      <c r="BG6" s="36">
        <f t="shared" si="7"/>
        <v>220.56</v>
      </c>
      <c r="BH6" s="36">
        <f t="shared" si="7"/>
        <v>239.93</v>
      </c>
      <c r="BI6" s="36">
        <f t="shared" si="7"/>
        <v>247.29</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106.81</v>
      </c>
      <c r="BQ6" s="36">
        <f t="shared" ref="BQ6:BY6" si="8">IF(BQ7="",NA(),BQ7)</f>
        <v>108.49</v>
      </c>
      <c r="BR6" s="36">
        <f t="shared" si="8"/>
        <v>106.23</v>
      </c>
      <c r="BS6" s="36">
        <f t="shared" si="8"/>
        <v>104.21</v>
      </c>
      <c r="BT6" s="36">
        <f t="shared" si="8"/>
        <v>103.57</v>
      </c>
      <c r="BU6" s="36">
        <f t="shared" si="8"/>
        <v>105.21</v>
      </c>
      <c r="BV6" s="36">
        <f t="shared" si="8"/>
        <v>105.71</v>
      </c>
      <c r="BW6" s="36">
        <f t="shared" si="8"/>
        <v>106.01</v>
      </c>
      <c r="BX6" s="36">
        <f t="shared" si="8"/>
        <v>104.57</v>
      </c>
      <c r="BY6" s="36">
        <f t="shared" si="8"/>
        <v>103.54</v>
      </c>
      <c r="BZ6" s="35" t="str">
        <f>IF(BZ7="","",IF(BZ7="-","【-】","【"&amp;SUBSTITUTE(TEXT(BZ7,"#,##0.00"),"-","△")&amp;"】"))</f>
        <v>【103.91】</v>
      </c>
      <c r="CA6" s="36">
        <f>IF(CA7="",NA(),CA7)</f>
        <v>175.03</v>
      </c>
      <c r="CB6" s="36">
        <f t="shared" ref="CB6:CJ6" si="9">IF(CB7="",NA(),CB7)</f>
        <v>173.59</v>
      </c>
      <c r="CC6" s="36">
        <f t="shared" si="9"/>
        <v>177.5</v>
      </c>
      <c r="CD6" s="36">
        <f t="shared" si="9"/>
        <v>181.11</v>
      </c>
      <c r="CE6" s="36">
        <f t="shared" si="9"/>
        <v>182.61</v>
      </c>
      <c r="CF6" s="36">
        <f t="shared" si="9"/>
        <v>162.59</v>
      </c>
      <c r="CG6" s="36">
        <f t="shared" si="9"/>
        <v>162.15</v>
      </c>
      <c r="CH6" s="36">
        <f t="shared" si="9"/>
        <v>162.24</v>
      </c>
      <c r="CI6" s="36">
        <f t="shared" si="9"/>
        <v>165.47</v>
      </c>
      <c r="CJ6" s="36">
        <f t="shared" si="9"/>
        <v>167.46</v>
      </c>
      <c r="CK6" s="35" t="str">
        <f>IF(CK7="","",IF(CK7="-","【-】","【"&amp;SUBSTITUTE(TEXT(CK7,"#,##0.00"),"-","△")&amp;"】"))</f>
        <v>【167.11】</v>
      </c>
      <c r="CL6" s="36">
        <f>IF(CL7="",NA(),CL7)</f>
        <v>56.32</v>
      </c>
      <c r="CM6" s="36">
        <f t="shared" ref="CM6:CU6" si="10">IF(CM7="",NA(),CM7)</f>
        <v>56.92</v>
      </c>
      <c r="CN6" s="36">
        <f t="shared" si="10"/>
        <v>57.34</v>
      </c>
      <c r="CO6" s="36">
        <f t="shared" si="10"/>
        <v>58.04</v>
      </c>
      <c r="CP6" s="36">
        <f t="shared" si="10"/>
        <v>57.51</v>
      </c>
      <c r="CQ6" s="36">
        <f t="shared" si="10"/>
        <v>59.17</v>
      </c>
      <c r="CR6" s="36">
        <f t="shared" si="10"/>
        <v>59.34</v>
      </c>
      <c r="CS6" s="36">
        <f t="shared" si="10"/>
        <v>59.11</v>
      </c>
      <c r="CT6" s="36">
        <f t="shared" si="10"/>
        <v>59.74</v>
      </c>
      <c r="CU6" s="36">
        <f t="shared" si="10"/>
        <v>59.46</v>
      </c>
      <c r="CV6" s="35" t="str">
        <f>IF(CV7="","",IF(CV7="-","【-】","【"&amp;SUBSTITUTE(TEXT(CV7,"#,##0.00"),"-","△")&amp;"】"))</f>
        <v>【60.27】</v>
      </c>
      <c r="CW6" s="36">
        <f>IF(CW7="",NA(),CW7)</f>
        <v>90.18</v>
      </c>
      <c r="CX6" s="36">
        <f t="shared" ref="CX6:DF6" si="11">IF(CX7="",NA(),CX7)</f>
        <v>89.15</v>
      </c>
      <c r="CY6" s="36">
        <f t="shared" si="11"/>
        <v>89.6</v>
      </c>
      <c r="CZ6" s="36">
        <f t="shared" si="11"/>
        <v>87.97</v>
      </c>
      <c r="DA6" s="36">
        <f t="shared" si="11"/>
        <v>89.45</v>
      </c>
      <c r="DB6" s="36">
        <f t="shared" si="11"/>
        <v>87.6</v>
      </c>
      <c r="DC6" s="36">
        <f t="shared" si="11"/>
        <v>87.74</v>
      </c>
      <c r="DD6" s="36">
        <f t="shared" si="11"/>
        <v>87.91</v>
      </c>
      <c r="DE6" s="36">
        <f t="shared" si="11"/>
        <v>87.28</v>
      </c>
      <c r="DF6" s="36">
        <f t="shared" si="11"/>
        <v>87.41</v>
      </c>
      <c r="DG6" s="35" t="str">
        <f>IF(DG7="","",IF(DG7="-","【-】","【"&amp;SUBSTITUTE(TEXT(DG7,"#,##0.00"),"-","△")&amp;"】"))</f>
        <v>【89.92】</v>
      </c>
      <c r="DH6" s="36">
        <f>IF(DH7="",NA(),DH7)</f>
        <v>44.58</v>
      </c>
      <c r="DI6" s="36">
        <f t="shared" ref="DI6:DQ6" si="12">IF(DI7="",NA(),DI7)</f>
        <v>45.57</v>
      </c>
      <c r="DJ6" s="36">
        <f t="shared" si="12"/>
        <v>46.86</v>
      </c>
      <c r="DK6" s="36">
        <f t="shared" si="12"/>
        <v>47.41</v>
      </c>
      <c r="DL6" s="36">
        <f t="shared" si="12"/>
        <v>48.61</v>
      </c>
      <c r="DM6" s="36">
        <f t="shared" si="12"/>
        <v>45.25</v>
      </c>
      <c r="DN6" s="36">
        <f t="shared" si="12"/>
        <v>46.27</v>
      </c>
      <c r="DO6" s="36">
        <f t="shared" si="12"/>
        <v>46.88</v>
      </c>
      <c r="DP6" s="36">
        <f t="shared" si="12"/>
        <v>46.94</v>
      </c>
      <c r="DQ6" s="36">
        <f t="shared" si="12"/>
        <v>47.62</v>
      </c>
      <c r="DR6" s="35" t="str">
        <f>IF(DR7="","",IF(DR7="-","【-】","【"&amp;SUBSTITUTE(TEXT(DR7,"#,##0.00"),"-","△")&amp;"】"))</f>
        <v>【48.85】</v>
      </c>
      <c r="DS6" s="35">
        <f>IF(DS7="",NA(),DS7)</f>
        <v>0</v>
      </c>
      <c r="DT6" s="35">
        <f t="shared" ref="DT6:EB6" si="13">IF(DT7="",NA(),DT7)</f>
        <v>0</v>
      </c>
      <c r="DU6" s="35">
        <f t="shared" si="13"/>
        <v>0</v>
      </c>
      <c r="DV6" s="35">
        <f t="shared" si="13"/>
        <v>0</v>
      </c>
      <c r="DW6" s="35">
        <f t="shared" si="13"/>
        <v>0</v>
      </c>
      <c r="DX6" s="36">
        <f t="shared" si="13"/>
        <v>10.71</v>
      </c>
      <c r="DY6" s="36">
        <f t="shared" si="13"/>
        <v>10.93</v>
      </c>
      <c r="DZ6" s="36">
        <f t="shared" si="13"/>
        <v>13.39</v>
      </c>
      <c r="EA6" s="36">
        <f t="shared" si="13"/>
        <v>14.48</v>
      </c>
      <c r="EB6" s="36">
        <f t="shared" si="13"/>
        <v>16.27</v>
      </c>
      <c r="EC6" s="35" t="str">
        <f>IF(EC7="","",IF(EC7="-","【-】","【"&amp;SUBSTITUTE(TEXT(EC7,"#,##0.00"),"-","△")&amp;"】"))</f>
        <v>【17.80】</v>
      </c>
      <c r="ED6" s="36">
        <f>IF(ED7="",NA(),ED7)</f>
        <v>0.39</v>
      </c>
      <c r="EE6" s="36">
        <f t="shared" ref="EE6:EM6" si="14">IF(EE7="",NA(),EE7)</f>
        <v>0.8</v>
      </c>
      <c r="EF6" s="36">
        <f t="shared" si="14"/>
        <v>0.75</v>
      </c>
      <c r="EG6" s="36">
        <f t="shared" si="14"/>
        <v>0.56000000000000005</v>
      </c>
      <c r="EH6" s="36">
        <f t="shared" si="14"/>
        <v>0.22</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252115</v>
      </c>
      <c r="D7" s="38">
        <v>46</v>
      </c>
      <c r="E7" s="38">
        <v>1</v>
      </c>
      <c r="F7" s="38">
        <v>0</v>
      </c>
      <c r="G7" s="38">
        <v>1</v>
      </c>
      <c r="H7" s="38" t="s">
        <v>93</v>
      </c>
      <c r="I7" s="38" t="s">
        <v>94</v>
      </c>
      <c r="J7" s="38" t="s">
        <v>95</v>
      </c>
      <c r="K7" s="38" t="s">
        <v>96</v>
      </c>
      <c r="L7" s="38" t="s">
        <v>97</v>
      </c>
      <c r="M7" s="38" t="s">
        <v>98</v>
      </c>
      <c r="N7" s="39" t="s">
        <v>99</v>
      </c>
      <c r="O7" s="39">
        <v>69.39</v>
      </c>
      <c r="P7" s="39">
        <v>99.91</v>
      </c>
      <c r="Q7" s="39">
        <v>2786</v>
      </c>
      <c r="R7" s="39">
        <v>55053</v>
      </c>
      <c r="S7" s="39">
        <v>70.400000000000006</v>
      </c>
      <c r="T7" s="39">
        <v>782</v>
      </c>
      <c r="U7" s="39">
        <v>54948</v>
      </c>
      <c r="V7" s="39">
        <v>32.72</v>
      </c>
      <c r="W7" s="39">
        <v>1679.34</v>
      </c>
      <c r="X7" s="39">
        <v>108.43</v>
      </c>
      <c r="Y7" s="39">
        <v>109.09</v>
      </c>
      <c r="Z7" s="39">
        <v>107.05</v>
      </c>
      <c r="AA7" s="39">
        <v>105.11</v>
      </c>
      <c r="AB7" s="39">
        <v>104.63</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274.91000000000003</v>
      </c>
      <c r="AU7" s="39">
        <v>273.22000000000003</v>
      </c>
      <c r="AV7" s="39">
        <v>285.52</v>
      </c>
      <c r="AW7" s="39">
        <v>289.19</v>
      </c>
      <c r="AX7" s="39">
        <v>335.45</v>
      </c>
      <c r="AY7" s="39">
        <v>335.95</v>
      </c>
      <c r="AZ7" s="39">
        <v>346.59</v>
      </c>
      <c r="BA7" s="39">
        <v>357.82</v>
      </c>
      <c r="BB7" s="39">
        <v>355.5</v>
      </c>
      <c r="BC7" s="39">
        <v>349.83</v>
      </c>
      <c r="BD7" s="39">
        <v>261.93</v>
      </c>
      <c r="BE7" s="39">
        <v>215.21</v>
      </c>
      <c r="BF7" s="39">
        <v>213.98</v>
      </c>
      <c r="BG7" s="39">
        <v>220.56</v>
      </c>
      <c r="BH7" s="39">
        <v>239.93</v>
      </c>
      <c r="BI7" s="39">
        <v>247.29</v>
      </c>
      <c r="BJ7" s="39">
        <v>319.82</v>
      </c>
      <c r="BK7" s="39">
        <v>312.02999999999997</v>
      </c>
      <c r="BL7" s="39">
        <v>307.45999999999998</v>
      </c>
      <c r="BM7" s="39">
        <v>312.58</v>
      </c>
      <c r="BN7" s="39">
        <v>314.87</v>
      </c>
      <c r="BO7" s="39">
        <v>270.45999999999998</v>
      </c>
      <c r="BP7" s="39">
        <v>106.81</v>
      </c>
      <c r="BQ7" s="39">
        <v>108.49</v>
      </c>
      <c r="BR7" s="39">
        <v>106.23</v>
      </c>
      <c r="BS7" s="39">
        <v>104.21</v>
      </c>
      <c r="BT7" s="39">
        <v>103.57</v>
      </c>
      <c r="BU7" s="39">
        <v>105.21</v>
      </c>
      <c r="BV7" s="39">
        <v>105.71</v>
      </c>
      <c r="BW7" s="39">
        <v>106.01</v>
      </c>
      <c r="BX7" s="39">
        <v>104.57</v>
      </c>
      <c r="BY7" s="39">
        <v>103.54</v>
      </c>
      <c r="BZ7" s="39">
        <v>103.91</v>
      </c>
      <c r="CA7" s="39">
        <v>175.03</v>
      </c>
      <c r="CB7" s="39">
        <v>173.59</v>
      </c>
      <c r="CC7" s="39">
        <v>177.5</v>
      </c>
      <c r="CD7" s="39">
        <v>181.11</v>
      </c>
      <c r="CE7" s="39">
        <v>182.61</v>
      </c>
      <c r="CF7" s="39">
        <v>162.59</v>
      </c>
      <c r="CG7" s="39">
        <v>162.15</v>
      </c>
      <c r="CH7" s="39">
        <v>162.24</v>
      </c>
      <c r="CI7" s="39">
        <v>165.47</v>
      </c>
      <c r="CJ7" s="39">
        <v>167.46</v>
      </c>
      <c r="CK7" s="39">
        <v>167.11</v>
      </c>
      <c r="CL7" s="39">
        <v>56.32</v>
      </c>
      <c r="CM7" s="39">
        <v>56.92</v>
      </c>
      <c r="CN7" s="39">
        <v>57.34</v>
      </c>
      <c r="CO7" s="39">
        <v>58.04</v>
      </c>
      <c r="CP7" s="39">
        <v>57.51</v>
      </c>
      <c r="CQ7" s="39">
        <v>59.17</v>
      </c>
      <c r="CR7" s="39">
        <v>59.34</v>
      </c>
      <c r="CS7" s="39">
        <v>59.11</v>
      </c>
      <c r="CT7" s="39">
        <v>59.74</v>
      </c>
      <c r="CU7" s="39">
        <v>59.46</v>
      </c>
      <c r="CV7" s="39">
        <v>60.27</v>
      </c>
      <c r="CW7" s="39">
        <v>90.18</v>
      </c>
      <c r="CX7" s="39">
        <v>89.15</v>
      </c>
      <c r="CY7" s="39">
        <v>89.6</v>
      </c>
      <c r="CZ7" s="39">
        <v>87.97</v>
      </c>
      <c r="DA7" s="39">
        <v>89.45</v>
      </c>
      <c r="DB7" s="39">
        <v>87.6</v>
      </c>
      <c r="DC7" s="39">
        <v>87.74</v>
      </c>
      <c r="DD7" s="39">
        <v>87.91</v>
      </c>
      <c r="DE7" s="39">
        <v>87.28</v>
      </c>
      <c r="DF7" s="39">
        <v>87.41</v>
      </c>
      <c r="DG7" s="39">
        <v>89.92</v>
      </c>
      <c r="DH7" s="39">
        <v>44.58</v>
      </c>
      <c r="DI7" s="39">
        <v>45.57</v>
      </c>
      <c r="DJ7" s="39">
        <v>46.86</v>
      </c>
      <c r="DK7" s="39">
        <v>47.41</v>
      </c>
      <c r="DL7" s="39">
        <v>48.61</v>
      </c>
      <c r="DM7" s="39">
        <v>45.25</v>
      </c>
      <c r="DN7" s="39">
        <v>46.27</v>
      </c>
      <c r="DO7" s="39">
        <v>46.88</v>
      </c>
      <c r="DP7" s="39">
        <v>46.94</v>
      </c>
      <c r="DQ7" s="39">
        <v>47.62</v>
      </c>
      <c r="DR7" s="39">
        <v>48.85</v>
      </c>
      <c r="DS7" s="39">
        <v>0</v>
      </c>
      <c r="DT7" s="39">
        <v>0</v>
      </c>
      <c r="DU7" s="39">
        <v>0</v>
      </c>
      <c r="DV7" s="39">
        <v>0</v>
      </c>
      <c r="DW7" s="39">
        <v>0</v>
      </c>
      <c r="DX7" s="39">
        <v>10.71</v>
      </c>
      <c r="DY7" s="39">
        <v>10.93</v>
      </c>
      <c r="DZ7" s="39">
        <v>13.39</v>
      </c>
      <c r="EA7" s="39">
        <v>14.48</v>
      </c>
      <c r="EB7" s="39">
        <v>16.27</v>
      </c>
      <c r="EC7" s="39">
        <v>17.8</v>
      </c>
      <c r="ED7" s="39">
        <v>0.39</v>
      </c>
      <c r="EE7" s="39">
        <v>0.8</v>
      </c>
      <c r="EF7" s="39">
        <v>0.75</v>
      </c>
      <c r="EG7" s="39">
        <v>0.56000000000000005</v>
      </c>
      <c r="EH7" s="39">
        <v>0.22</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2020-01-24T07:37:31Z</cp:lastPrinted>
  <dcterms:created xsi:type="dcterms:W3CDTF">2019-12-05T04:19:58Z</dcterms:created>
  <dcterms:modified xsi:type="dcterms:W3CDTF">2020-03-05T04:14:06Z</dcterms:modified>
  <cp:category/>
</cp:coreProperties>
</file>