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00370\Desktop\"/>
    </mc:Choice>
  </mc:AlternateContent>
  <workbookProtection workbookAlgorithmName="SHA-512" workbookHashValue="Bw5G0DkqBsl+jLoJjOXHf0XkmwLc1dfW4RmIDfhXV1bscGy9BbL1M6qEUa+ZEFzPDu0cby4BQV+lJSfWK8OUDg==" workbookSaltValue="7PsOgLFuX+2G5nNv+ZGrX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<sst xmlns="http://schemas.openxmlformats.org/spreadsheetml/2006/main" count="268" uniqueCount="111">
  <si>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</si>
  <si>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</si>
  <si>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</si>
  <si>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</si>
  <si>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</si>
  <si>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</si>
  <si>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</si>
  <si>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</si>
  <si>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</si>
  <si>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</si>
  <si>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</si>
  <si>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</si>
  <si>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</si>
  <si>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</si>
  <si>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</si>
  <si>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</si>
  <si>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</si>
  <si>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</si>
  <si>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</si>
  <si>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</si>
  <si>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</si>
  <si>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</si>
  <si>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</si>
  <si>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</si>
  <si>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</si>
  <si>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</si>
  <si>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</si>
  <si>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</si>
  <si>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</si>
  <si>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</si>
  <si>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</si>
  <si>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</si>
  <si>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</si>
  <si>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</si>
  <si>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</si>
  <si>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</si>
  <si>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</si>
  <si>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</si>
  <si>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</si>
  <si>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</si>
  <si>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</si>
  <si>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</si>
  <si>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</si>
  <si>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</si>
  <si>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</si>
  <si>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</si>
  <si>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</si>
  <si>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</si>
  <si>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</si>
  <si>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</si>
  <si>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</si>
  <si>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</si>
  <si>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</si>
  <si>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</si>
  <si>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</si>
  <si>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</si>
  <si>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</si>
  <si>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</si>
  <si>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</si>
  <si>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</si>
  <si>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</si>
  <si>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</si>
  <si>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</si>
  <si>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</si>
  <si>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</si>
  <si>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</si>
  <si>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</si>
  <si>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</si>
  <si>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</si>
  <si>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</si>
  <si>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</si>
  <si>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</si>
  <si>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</si>
  <si>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</si>
  <si>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</si>
  <si>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</si>
  <si>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</si>
  <si>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</si>
  <si>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</si>
  <si>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</si>
  <si>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</si>
  <si>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</si>
  <si>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</si>
  <si>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</si>
  <si>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</si>
  <si>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</si>
  <si>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</si>
  <si>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</si>
  <si>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</si>
  <si>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</si>
  <si>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</si>
  <si>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</si>
  <si>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</si>
  <si>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</si>
  <si>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</si>
  <si>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</si>
  <si>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湖南市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</si>
  <si>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</si>
  <si>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</si>
  <si>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</si>
  <si>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</si>
  <si>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</si>
  <si>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</si>
  <si>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</si>
  <si>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</si>
  <si>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</si>
  <si>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</si>
  <si>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</si>
  <si>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では、耐用年数を経過している老朽管がないため、管渠老朽化率の数値は0となっていますが、今後は、これまでに整備してきた管渠施設等の修繕・改築更新が集中して到来すると予想されるため、ストックマネジメント計画に基づき、計画的な更新の実施を図っていく必要があります。</t>
    <phoneticPr fontId="4"/>
  </si>
  <si>
    <t>　本市では、平成28年度より地方公営企業法を適用し公営企業として運営を行っています。
　健全な事業運営を図るために、下水道事業経営戦略を策定し、安定した使用料収入の確保や未収金対策の強化、水洗化普及促進等を進めるとともに、下水道施設の適正な維持管理や改築更新を計画的に取り組んでいきます。</t>
    <phoneticPr fontId="4"/>
  </si>
  <si>
    <t xml:space="preserve">　本市の公共下水道事業は、平成28年度より地方公営企業法を適用しているため、数値はH28年度からとなっています。
　経常収支比率は、単年度収支が赤字となったことにより100%を下回る結果となりました。今後も更なる費用の削減及び収益の増加を図り経営改善に向けて取り組んでいきます。
　累積欠損金比率は、H30年度収支の赤字が要因となっています。
　流動比率は、類似団体平均値より大きく下回っていますが、これは企業債残高が多いことが影響していると考えられ、今後も続くと想定しています。
　経費回収率は、類似団体平均値及び全国平均値より低くなっているため、適正な使用料収入の確保及び汚水処理経費の削減など改善していく必要があります。
　汚水処理原価は、類似団体平均値と同程度になっていますが、今後も維持管理経費の削減、接続率の向上による有収水量の増加を進めていく必要があります。
　施設利用率は、H30年度決算統計より流域下水道関連については記入の必要がなくなったため表示していません。
　水洗化比率は、類似団体平均値を上回っており、普及が進んでいる状況です。
</t>
    <rPh sb="331" eb="334">
      <t>ドウテイド</t>
    </rPh>
    <rPh sb="343" eb="345">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</si>
</sst>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224-4686-AF0C-C699FBC8A6A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0.09</c:v>
                </c:pt>
                <c:pt idx="4">
                  <c:v>0.13</c:v>
                </c:pt>
              </c:numCache>
            </c:numRef>
          </c:val>
          <c:smooth val="0"/>
          <c:extLst>
            <c:ext xmlns:c16="http://schemas.microsoft.com/office/drawing/2014/chart" uri="{C3380CC4-5D6E-409C-BE32-E72D297353CC}">
              <c16:uniqueId val="{00000001-9224-4686-AF0C-C699FBC8A6A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91.51</c:v>
                </c:pt>
                <c:pt idx="3">
                  <c:v>91.78</c:v>
                </c:pt>
                <c:pt idx="4">
                  <c:v>0</c:v>
                </c:pt>
              </c:numCache>
            </c:numRef>
          </c:val>
          <c:extLst>
            <c:ext xmlns:c16="http://schemas.microsoft.com/office/drawing/2014/chart" uri="{C3380CC4-5D6E-409C-BE32-E72D297353CC}">
              <c16:uniqueId val="{00000000-1A73-4B48-BDE9-33258B94D67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42.9</c:v>
                </c:pt>
                <c:pt idx="3">
                  <c:v>43.36</c:v>
                </c:pt>
                <c:pt idx="4">
                  <c:v>42.56</c:v>
                </c:pt>
              </c:numCache>
            </c:numRef>
          </c:val>
          <c:smooth val="0"/>
          <c:extLst>
            <c:ext xmlns:c16="http://schemas.microsoft.com/office/drawing/2014/chart" uri="{C3380CC4-5D6E-409C-BE32-E72D297353CC}">
              <c16:uniqueId val="{00000001-1A73-4B48-BDE9-33258B94D67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95.45</c:v>
                </c:pt>
                <c:pt idx="3">
                  <c:v>97.75</c:v>
                </c:pt>
                <c:pt idx="4">
                  <c:v>97.75</c:v>
                </c:pt>
              </c:numCache>
            </c:numRef>
          </c:val>
          <c:extLst>
            <c:ext xmlns:c16="http://schemas.microsoft.com/office/drawing/2014/chart" uri="{C3380CC4-5D6E-409C-BE32-E72D297353CC}">
              <c16:uniqueId val="{00000000-B9CF-4091-9736-22F49CAF497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83.5</c:v>
                </c:pt>
                <c:pt idx="3">
                  <c:v>83.06</c:v>
                </c:pt>
                <c:pt idx="4">
                  <c:v>83.32</c:v>
                </c:pt>
              </c:numCache>
            </c:numRef>
          </c:val>
          <c:smooth val="0"/>
          <c:extLst>
            <c:ext xmlns:c16="http://schemas.microsoft.com/office/drawing/2014/chart" uri="{C3380CC4-5D6E-409C-BE32-E72D297353CC}">
              <c16:uniqueId val="{00000001-B9CF-4091-9736-22F49CAF497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101.56</c:v>
                </c:pt>
                <c:pt idx="3">
                  <c:v>102.25</c:v>
                </c:pt>
                <c:pt idx="4">
                  <c:v>98.66</c:v>
                </c:pt>
              </c:numCache>
            </c:numRef>
          </c:val>
          <c:extLst>
            <c:ext xmlns:c16="http://schemas.microsoft.com/office/drawing/2014/chart" uri="{C3380CC4-5D6E-409C-BE32-E72D297353CC}">
              <c16:uniqueId val="{00000000-EAEB-41D2-94B7-C26AD8ECB04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100.85</c:v>
                </c:pt>
                <c:pt idx="3">
                  <c:v>102.13</c:v>
                </c:pt>
                <c:pt idx="4">
                  <c:v>101.72</c:v>
                </c:pt>
              </c:numCache>
            </c:numRef>
          </c:val>
          <c:smooth val="0"/>
          <c:extLst>
            <c:ext xmlns:c16="http://schemas.microsoft.com/office/drawing/2014/chart" uri="{C3380CC4-5D6E-409C-BE32-E72D297353CC}">
              <c16:uniqueId val="{00000001-EAEB-41D2-94B7-C26AD8ECB04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2.93</c:v>
                </c:pt>
                <c:pt idx="3">
                  <c:v>6.16</c:v>
                </c:pt>
                <c:pt idx="4">
                  <c:v>8.5</c:v>
                </c:pt>
              </c:numCache>
            </c:numRef>
          </c:val>
          <c:extLst>
            <c:ext xmlns:c16="http://schemas.microsoft.com/office/drawing/2014/chart" uri="{C3380CC4-5D6E-409C-BE32-E72D297353CC}">
              <c16:uniqueId val="{00000000-84ED-41CE-98FE-0BB9E86A5F8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22.77</c:v>
                </c:pt>
                <c:pt idx="3">
                  <c:v>23.93</c:v>
                </c:pt>
                <c:pt idx="4">
                  <c:v>24.68</c:v>
                </c:pt>
              </c:numCache>
            </c:numRef>
          </c:val>
          <c:smooth val="0"/>
          <c:extLst>
            <c:ext xmlns:c16="http://schemas.microsoft.com/office/drawing/2014/chart" uri="{C3380CC4-5D6E-409C-BE32-E72D297353CC}">
              <c16:uniqueId val="{00000001-84ED-41CE-98FE-0BB9E86A5F8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F7F-48ED-9F7A-8D0CBEDA86F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c:v>0.01</c:v>
                </c:pt>
              </c:numCache>
            </c:numRef>
          </c:val>
          <c:smooth val="0"/>
          <c:extLst>
            <c:ext xmlns:c16="http://schemas.microsoft.com/office/drawing/2014/chart" uri="{C3380CC4-5D6E-409C-BE32-E72D297353CC}">
              <c16:uniqueId val="{00000001-6F7F-48ED-9F7A-8D0CBEDA86F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formatCode="#,##0.00;&quot;△&quot;#,##0.00">
                  <c:v>0</c:v>
                </c:pt>
                <c:pt idx="3" formatCode="#,##0.00;&quot;△&quot;#,##0.00">
                  <c:v>0</c:v>
                </c:pt>
                <c:pt idx="4">
                  <c:v>0.73</c:v>
                </c:pt>
              </c:numCache>
            </c:numRef>
          </c:val>
          <c:extLst>
            <c:ext xmlns:c16="http://schemas.microsoft.com/office/drawing/2014/chart" uri="{C3380CC4-5D6E-409C-BE32-E72D297353CC}">
              <c16:uniqueId val="{00000000-C0BA-40F8-A081-606F32193CB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110.77</c:v>
                </c:pt>
                <c:pt idx="3">
                  <c:v>109.51</c:v>
                </c:pt>
                <c:pt idx="4">
                  <c:v>112.88</c:v>
                </c:pt>
              </c:numCache>
            </c:numRef>
          </c:val>
          <c:smooth val="0"/>
          <c:extLst>
            <c:ext xmlns:c16="http://schemas.microsoft.com/office/drawing/2014/chart" uri="{C3380CC4-5D6E-409C-BE32-E72D297353CC}">
              <c16:uniqueId val="{00000001-C0BA-40F8-A081-606F32193CB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20.57</c:v>
                </c:pt>
                <c:pt idx="3">
                  <c:v>29.05</c:v>
                </c:pt>
                <c:pt idx="4">
                  <c:v>33.28</c:v>
                </c:pt>
              </c:numCache>
            </c:numRef>
          </c:val>
          <c:extLst>
            <c:ext xmlns:c16="http://schemas.microsoft.com/office/drawing/2014/chart" uri="{C3380CC4-5D6E-409C-BE32-E72D297353CC}">
              <c16:uniqueId val="{00000000-0856-46D1-B1B5-54F61A24F34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46.78</c:v>
                </c:pt>
                <c:pt idx="3">
                  <c:v>47.44</c:v>
                </c:pt>
                <c:pt idx="4">
                  <c:v>49.18</c:v>
                </c:pt>
              </c:numCache>
            </c:numRef>
          </c:val>
          <c:smooth val="0"/>
          <c:extLst>
            <c:ext xmlns:c16="http://schemas.microsoft.com/office/drawing/2014/chart" uri="{C3380CC4-5D6E-409C-BE32-E72D297353CC}">
              <c16:uniqueId val="{00000001-0856-46D1-B1B5-54F61A24F34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944.45</c:v>
                </c:pt>
                <c:pt idx="3">
                  <c:v>1096.79</c:v>
                </c:pt>
                <c:pt idx="4">
                  <c:v>998.25</c:v>
                </c:pt>
              </c:numCache>
            </c:numRef>
          </c:val>
          <c:extLst>
            <c:ext xmlns:c16="http://schemas.microsoft.com/office/drawing/2014/chart" uri="{C3380CC4-5D6E-409C-BE32-E72D297353CC}">
              <c16:uniqueId val="{00000000-AA13-4330-82B6-AF1B6FE86FA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1298.9100000000001</c:v>
                </c:pt>
                <c:pt idx="3">
                  <c:v>1243.71</c:v>
                </c:pt>
                <c:pt idx="4">
                  <c:v>1194.1500000000001</c:v>
                </c:pt>
              </c:numCache>
            </c:numRef>
          </c:val>
          <c:smooth val="0"/>
          <c:extLst>
            <c:ext xmlns:c16="http://schemas.microsoft.com/office/drawing/2014/chart" uri="{C3380CC4-5D6E-409C-BE32-E72D297353CC}">
              <c16:uniqueId val="{00000001-AA13-4330-82B6-AF1B6FE86FA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67.680000000000007</c:v>
                </c:pt>
                <c:pt idx="3">
                  <c:v>73.14</c:v>
                </c:pt>
                <c:pt idx="4">
                  <c:v>70.14</c:v>
                </c:pt>
              </c:numCache>
            </c:numRef>
          </c:val>
          <c:extLst>
            <c:ext xmlns:c16="http://schemas.microsoft.com/office/drawing/2014/chart" uri="{C3380CC4-5D6E-409C-BE32-E72D297353CC}">
              <c16:uniqueId val="{00000000-B37E-4C14-84D3-CC0331F9A7A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69.87</c:v>
                </c:pt>
                <c:pt idx="3">
                  <c:v>74.3</c:v>
                </c:pt>
                <c:pt idx="4">
                  <c:v>72.260000000000005</c:v>
                </c:pt>
              </c:numCache>
            </c:numRef>
          </c:val>
          <c:smooth val="0"/>
          <c:extLst>
            <c:ext xmlns:c16="http://schemas.microsoft.com/office/drawing/2014/chart" uri="{C3380CC4-5D6E-409C-BE32-E72D297353CC}">
              <c16:uniqueId val="{00000001-B37E-4C14-84D3-CC0331F9A7A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230.12</c:v>
                </c:pt>
                <c:pt idx="3">
                  <c:v>215.38</c:v>
                </c:pt>
                <c:pt idx="4">
                  <c:v>222.42</c:v>
                </c:pt>
              </c:numCache>
            </c:numRef>
          </c:val>
          <c:extLst>
            <c:ext xmlns:c16="http://schemas.microsoft.com/office/drawing/2014/chart" uri="{C3380CC4-5D6E-409C-BE32-E72D297353CC}">
              <c16:uniqueId val="{00000000-4601-4F98-B5E4-85CE8C14AA6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234.96</c:v>
                </c:pt>
                <c:pt idx="3">
                  <c:v>221.81</c:v>
                </c:pt>
                <c:pt idx="4">
                  <c:v>230.02</c:v>
                </c:pt>
              </c:numCache>
            </c:numRef>
          </c:val>
          <c:smooth val="0"/>
          <c:extLst>
            <c:ext xmlns:c16="http://schemas.microsoft.com/office/drawing/2014/chart" uri="{C3380CC4-5D6E-409C-BE32-E72D297353CC}">
              <c16:uniqueId val="{00000001-4601-4F98-B5E4-85CE8C14AA6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1" zoomScale="80" zoomScaleNormal="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滋賀県　湖南市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自治体職員</v>
      </c>
      <c r="AE8" s="72"/>
      <c r="AF8" s="72"/>
      <c r="AG8" s="72"/>
      <c r="AH8" s="72"/>
      <c r="AI8" s="72"/>
      <c r="AJ8" s="72"/>
      <c r="AK8" s="3"/>
      <c r="AL8" s="68">
        <f>データ!S6</f>
        <v>55053</v>
      </c>
      <c r="AM8" s="68"/>
      <c r="AN8" s="68"/>
      <c r="AO8" s="68"/>
      <c r="AP8" s="68"/>
      <c r="AQ8" s="68"/>
      <c r="AR8" s="68"/>
      <c r="AS8" s="68"/>
      <c r="AT8" s="67">
        <f>データ!T6</f>
        <v>70.400000000000006</v>
      </c>
      <c r="AU8" s="67"/>
      <c r="AV8" s="67"/>
      <c r="AW8" s="67"/>
      <c r="AX8" s="67"/>
      <c r="AY8" s="67"/>
      <c r="AZ8" s="67"/>
      <c r="BA8" s="67"/>
      <c r="BB8" s="67">
        <f>データ!U6</f>
        <v>782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48</v>
      </c>
      <c r="J10" s="67"/>
      <c r="K10" s="67"/>
      <c r="L10" s="67"/>
      <c r="M10" s="67"/>
      <c r="N10" s="67"/>
      <c r="O10" s="67"/>
      <c r="P10" s="67">
        <f>データ!P6</f>
        <v>1.37</v>
      </c>
      <c r="Q10" s="67"/>
      <c r="R10" s="67"/>
      <c r="S10" s="67"/>
      <c r="T10" s="67"/>
      <c r="U10" s="67"/>
      <c r="V10" s="67"/>
      <c r="W10" s="67">
        <f>データ!Q6</f>
        <v>84.69</v>
      </c>
      <c r="X10" s="67"/>
      <c r="Y10" s="67"/>
      <c r="Z10" s="67"/>
      <c r="AA10" s="67"/>
      <c r="AB10" s="67"/>
      <c r="AC10" s="67"/>
      <c r="AD10" s="68">
        <f>データ!R6</f>
        <v>2433</v>
      </c>
      <c r="AE10" s="68"/>
      <c r="AF10" s="68"/>
      <c r="AG10" s="68"/>
      <c r="AH10" s="68"/>
      <c r="AI10" s="68"/>
      <c r="AJ10" s="68"/>
      <c r="AK10" s="2"/>
      <c r="AL10" s="68">
        <f>データ!V6</f>
        <v>756</v>
      </c>
      <c r="AM10" s="68"/>
      <c r="AN10" s="68"/>
      <c r="AO10" s="68"/>
      <c r="AP10" s="68"/>
      <c r="AQ10" s="68"/>
      <c r="AR10" s="68"/>
      <c r="AS10" s="68"/>
      <c r="AT10" s="67">
        <f>データ!W6</f>
        <v>0.8</v>
      </c>
      <c r="AU10" s="67"/>
      <c r="AV10" s="67"/>
      <c r="AW10" s="67"/>
      <c r="AX10" s="67"/>
      <c r="AY10" s="67"/>
      <c r="AZ10" s="67"/>
      <c r="BA10" s="67"/>
      <c r="BB10" s="67">
        <f>データ!X6</f>
        <v>945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oG3DBZ/Yxdb5jrKEsCbznUAo4SiMRpYFhbbW9FRkHNL/HTEcUEKdffW0CgVX5NvXrdAjxqeo0JlyVJtzYynN+A==" saltValue="4PwCwBGuDfj7S5NHsIeVM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252115</v>
      </c>
      <c r="D6" s="33">
        <f t="shared" si="3"/>
        <v>46</v>
      </c>
      <c r="E6" s="33">
        <f t="shared" si="3"/>
        <v>17</v>
      </c>
      <c r="F6" s="33">
        <f t="shared" si="3"/>
        <v>4</v>
      </c>
      <c r="G6" s="33">
        <f t="shared" si="3"/>
        <v>0</v>
      </c>
      <c r="H6" s="33" t="str">
        <f t="shared" si="3"/>
        <v>滋賀県　湖南市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48</v>
      </c>
      <c r="P6" s="34">
        <f t="shared" si="3"/>
        <v>1.37</v>
      </c>
      <c r="Q6" s="34">
        <f t="shared" si="3"/>
        <v>84.69</v>
      </c>
      <c r="R6" s="34">
        <f t="shared" si="3"/>
        <v>2433</v>
      </c>
      <c r="S6" s="34">
        <f t="shared" si="3"/>
        <v>55053</v>
      </c>
      <c r="T6" s="34">
        <f t="shared" si="3"/>
        <v>70.400000000000006</v>
      </c>
      <c r="U6" s="34">
        <f t="shared" si="3"/>
        <v>782</v>
      </c>
      <c r="V6" s="34">
        <f t="shared" si="3"/>
        <v>756</v>
      </c>
      <c r="W6" s="34">
        <f t="shared" si="3"/>
        <v>0.8</v>
      </c>
      <c r="X6" s="34">
        <f t="shared" si="3"/>
        <v>945</v>
      </c>
      <c r="Y6" s="35" t="str">
        <f>IF(Y7="",NA(),Y7)</f>
        <v>-</v>
      </c>
      <c r="Z6" s="35" t="str">
        <f t="shared" ref="Z6:AH6" si="4">IF(Z7="",NA(),Z7)</f>
        <v>-</v>
      </c>
      <c r="AA6" s="35">
        <f t="shared" si="4"/>
        <v>101.56</v>
      </c>
      <c r="AB6" s="35">
        <f t="shared" si="4"/>
        <v>102.25</v>
      </c>
      <c r="AC6" s="35">
        <f t="shared" si="4"/>
        <v>98.66</v>
      </c>
      <c r="AD6" s="35" t="str">
        <f t="shared" si="4"/>
        <v>-</v>
      </c>
      <c r="AE6" s="35" t="str">
        <f t="shared" si="4"/>
        <v>-</v>
      </c>
      <c r="AF6" s="35">
        <f t="shared" si="4"/>
        <v>100.85</v>
      </c>
      <c r="AG6" s="35">
        <f t="shared" si="4"/>
        <v>102.13</v>
      </c>
      <c r="AH6" s="35">
        <f t="shared" si="4"/>
        <v>101.72</v>
      </c>
      <c r="AI6" s="34" t="str">
        <f>IF(AI7="","",IF(AI7="-","【-】","【"&amp;SUBSTITUTE(TEXT(AI7,"#,##0.00"),"-","△")&amp;"】"))</f>
        <v>【101.92】</v>
      </c>
      <c r="AJ6" s="35" t="str">
        <f>IF(AJ7="",NA(),AJ7)</f>
        <v>-</v>
      </c>
      <c r="AK6" s="35" t="str">
        <f t="shared" ref="AK6:AS6" si="5">IF(AK7="",NA(),AK7)</f>
        <v>-</v>
      </c>
      <c r="AL6" s="34">
        <f t="shared" si="5"/>
        <v>0</v>
      </c>
      <c r="AM6" s="34">
        <f t="shared" si="5"/>
        <v>0</v>
      </c>
      <c r="AN6" s="35">
        <f t="shared" si="5"/>
        <v>0.73</v>
      </c>
      <c r="AO6" s="35" t="str">
        <f t="shared" si="5"/>
        <v>-</v>
      </c>
      <c r="AP6" s="35" t="str">
        <f t="shared" si="5"/>
        <v>-</v>
      </c>
      <c r="AQ6" s="35">
        <f t="shared" si="5"/>
        <v>110.77</v>
      </c>
      <c r="AR6" s="35">
        <f t="shared" si="5"/>
        <v>109.51</v>
      </c>
      <c r="AS6" s="35">
        <f t="shared" si="5"/>
        <v>112.88</v>
      </c>
      <c r="AT6" s="34" t="str">
        <f>IF(AT7="","",IF(AT7="-","【-】","【"&amp;SUBSTITUTE(TEXT(AT7,"#,##0.00"),"-","△")&amp;"】"))</f>
        <v>【88.06】</v>
      </c>
      <c r="AU6" s="35" t="str">
        <f>IF(AU7="",NA(),AU7)</f>
        <v>-</v>
      </c>
      <c r="AV6" s="35" t="str">
        <f t="shared" ref="AV6:BD6" si="6">IF(AV7="",NA(),AV7)</f>
        <v>-</v>
      </c>
      <c r="AW6" s="35">
        <f t="shared" si="6"/>
        <v>20.57</v>
      </c>
      <c r="AX6" s="35">
        <f t="shared" si="6"/>
        <v>29.05</v>
      </c>
      <c r="AY6" s="35">
        <f t="shared" si="6"/>
        <v>33.28</v>
      </c>
      <c r="AZ6" s="35" t="str">
        <f t="shared" si="6"/>
        <v>-</v>
      </c>
      <c r="BA6" s="35" t="str">
        <f t="shared" si="6"/>
        <v>-</v>
      </c>
      <c r="BB6" s="35">
        <f t="shared" si="6"/>
        <v>46.78</v>
      </c>
      <c r="BC6" s="35">
        <f t="shared" si="6"/>
        <v>47.44</v>
      </c>
      <c r="BD6" s="35">
        <f t="shared" si="6"/>
        <v>49.18</v>
      </c>
      <c r="BE6" s="34" t="str">
        <f>IF(BE7="","",IF(BE7="-","【-】","【"&amp;SUBSTITUTE(TEXT(BE7,"#,##0.00"),"-","△")&amp;"】"))</f>
        <v>【54.23】</v>
      </c>
      <c r="BF6" s="35" t="str">
        <f>IF(BF7="",NA(),BF7)</f>
        <v>-</v>
      </c>
      <c r="BG6" s="35" t="str">
        <f t="shared" ref="BG6:BO6" si="7">IF(BG7="",NA(),BG7)</f>
        <v>-</v>
      </c>
      <c r="BH6" s="35">
        <f t="shared" si="7"/>
        <v>944.45</v>
      </c>
      <c r="BI6" s="35">
        <f t="shared" si="7"/>
        <v>1096.79</v>
      </c>
      <c r="BJ6" s="35">
        <f t="shared" si="7"/>
        <v>998.25</v>
      </c>
      <c r="BK6" s="35" t="str">
        <f t="shared" si="7"/>
        <v>-</v>
      </c>
      <c r="BL6" s="35" t="str">
        <f t="shared" si="7"/>
        <v>-</v>
      </c>
      <c r="BM6" s="35">
        <f t="shared" si="7"/>
        <v>1298.9100000000001</v>
      </c>
      <c r="BN6" s="35">
        <f t="shared" si="7"/>
        <v>1243.71</v>
      </c>
      <c r="BO6" s="35">
        <f t="shared" si="7"/>
        <v>1194.1500000000001</v>
      </c>
      <c r="BP6" s="34" t="str">
        <f>IF(BP7="","",IF(BP7="-","【-】","【"&amp;SUBSTITUTE(TEXT(BP7,"#,##0.00"),"-","△")&amp;"】"))</f>
        <v>【1,209.40】</v>
      </c>
      <c r="BQ6" s="35" t="str">
        <f>IF(BQ7="",NA(),BQ7)</f>
        <v>-</v>
      </c>
      <c r="BR6" s="35" t="str">
        <f t="shared" ref="BR6:BZ6" si="8">IF(BR7="",NA(),BR7)</f>
        <v>-</v>
      </c>
      <c r="BS6" s="35">
        <f t="shared" si="8"/>
        <v>67.680000000000007</v>
      </c>
      <c r="BT6" s="35">
        <f t="shared" si="8"/>
        <v>73.14</v>
      </c>
      <c r="BU6" s="35">
        <f t="shared" si="8"/>
        <v>70.14</v>
      </c>
      <c r="BV6" s="35" t="str">
        <f t="shared" si="8"/>
        <v>-</v>
      </c>
      <c r="BW6" s="35" t="str">
        <f t="shared" si="8"/>
        <v>-</v>
      </c>
      <c r="BX6" s="35">
        <f t="shared" si="8"/>
        <v>69.87</v>
      </c>
      <c r="BY6" s="35">
        <f t="shared" si="8"/>
        <v>74.3</v>
      </c>
      <c r="BZ6" s="35">
        <f t="shared" si="8"/>
        <v>72.260000000000005</v>
      </c>
      <c r="CA6" s="34" t="str">
        <f>IF(CA7="","",IF(CA7="-","【-】","【"&amp;SUBSTITUTE(TEXT(CA7,"#,##0.00"),"-","△")&amp;"】"))</f>
        <v>【74.48】</v>
      </c>
      <c r="CB6" s="35" t="str">
        <f>IF(CB7="",NA(),CB7)</f>
        <v>-</v>
      </c>
      <c r="CC6" s="35" t="str">
        <f t="shared" ref="CC6:CK6" si="9">IF(CC7="",NA(),CC7)</f>
        <v>-</v>
      </c>
      <c r="CD6" s="35">
        <f t="shared" si="9"/>
        <v>230.12</v>
      </c>
      <c r="CE6" s="35">
        <f t="shared" si="9"/>
        <v>215.38</v>
      </c>
      <c r="CF6" s="35">
        <f t="shared" si="9"/>
        <v>222.42</v>
      </c>
      <c r="CG6" s="35" t="str">
        <f t="shared" si="9"/>
        <v>-</v>
      </c>
      <c r="CH6" s="35" t="str">
        <f t="shared" si="9"/>
        <v>-</v>
      </c>
      <c r="CI6" s="35">
        <f t="shared" si="9"/>
        <v>234.96</v>
      </c>
      <c r="CJ6" s="35">
        <f t="shared" si="9"/>
        <v>221.81</v>
      </c>
      <c r="CK6" s="35">
        <f t="shared" si="9"/>
        <v>230.02</v>
      </c>
      <c r="CL6" s="34" t="str">
        <f>IF(CL7="","",IF(CL7="-","【-】","【"&amp;SUBSTITUTE(TEXT(CL7,"#,##0.00"),"-","△")&amp;"】"))</f>
        <v>【219.46】</v>
      </c>
      <c r="CM6" s="35" t="str">
        <f>IF(CM7="",NA(),CM7)</f>
        <v>-</v>
      </c>
      <c r="CN6" s="35" t="str">
        <f t="shared" ref="CN6:CV6" si="10">IF(CN7="",NA(),CN7)</f>
        <v>-</v>
      </c>
      <c r="CO6" s="35">
        <f t="shared" si="10"/>
        <v>91.51</v>
      </c>
      <c r="CP6" s="35">
        <f t="shared" si="10"/>
        <v>91.78</v>
      </c>
      <c r="CQ6" s="35" t="str">
        <f t="shared" si="10"/>
        <v>-</v>
      </c>
      <c r="CR6" s="35" t="str">
        <f t="shared" si="10"/>
        <v>-</v>
      </c>
      <c r="CS6" s="35" t="str">
        <f t="shared" si="10"/>
        <v>-</v>
      </c>
      <c r="CT6" s="35">
        <f t="shared" si="10"/>
        <v>42.9</v>
      </c>
      <c r="CU6" s="35">
        <f t="shared" si="10"/>
        <v>43.36</v>
      </c>
      <c r="CV6" s="35">
        <f t="shared" si="10"/>
        <v>42.56</v>
      </c>
      <c r="CW6" s="34" t="str">
        <f>IF(CW7="","",IF(CW7="-","【-】","【"&amp;SUBSTITUTE(TEXT(CW7,"#,##0.00"),"-","△")&amp;"】"))</f>
        <v>【42.82】</v>
      </c>
      <c r="CX6" s="35" t="str">
        <f>IF(CX7="",NA(),CX7)</f>
        <v>-</v>
      </c>
      <c r="CY6" s="35" t="str">
        <f t="shared" ref="CY6:DG6" si="11">IF(CY7="",NA(),CY7)</f>
        <v>-</v>
      </c>
      <c r="CZ6" s="35">
        <f t="shared" si="11"/>
        <v>95.45</v>
      </c>
      <c r="DA6" s="35">
        <f t="shared" si="11"/>
        <v>97.75</v>
      </c>
      <c r="DB6" s="35">
        <f t="shared" si="11"/>
        <v>97.75</v>
      </c>
      <c r="DC6" s="35" t="str">
        <f t="shared" si="11"/>
        <v>-</v>
      </c>
      <c r="DD6" s="35" t="str">
        <f t="shared" si="11"/>
        <v>-</v>
      </c>
      <c r="DE6" s="35">
        <f t="shared" si="11"/>
        <v>83.5</v>
      </c>
      <c r="DF6" s="35">
        <f t="shared" si="11"/>
        <v>83.06</v>
      </c>
      <c r="DG6" s="35">
        <f t="shared" si="11"/>
        <v>83.32</v>
      </c>
      <c r="DH6" s="34" t="str">
        <f>IF(DH7="","",IF(DH7="-","【-】","【"&amp;SUBSTITUTE(TEXT(DH7,"#,##0.00"),"-","△")&amp;"】"))</f>
        <v>【83.36】</v>
      </c>
      <c r="DI6" s="35" t="str">
        <f>IF(DI7="",NA(),DI7)</f>
        <v>-</v>
      </c>
      <c r="DJ6" s="35" t="str">
        <f t="shared" ref="DJ6:DR6" si="12">IF(DJ7="",NA(),DJ7)</f>
        <v>-</v>
      </c>
      <c r="DK6" s="35">
        <f t="shared" si="12"/>
        <v>2.93</v>
      </c>
      <c r="DL6" s="35">
        <f t="shared" si="12"/>
        <v>6.16</v>
      </c>
      <c r="DM6" s="35">
        <f t="shared" si="12"/>
        <v>8.5</v>
      </c>
      <c r="DN6" s="35" t="str">
        <f t="shared" si="12"/>
        <v>-</v>
      </c>
      <c r="DO6" s="35" t="str">
        <f t="shared" si="12"/>
        <v>-</v>
      </c>
      <c r="DP6" s="35">
        <f t="shared" si="12"/>
        <v>22.77</v>
      </c>
      <c r="DQ6" s="35">
        <f t="shared" si="12"/>
        <v>23.93</v>
      </c>
      <c r="DR6" s="35">
        <f t="shared" si="12"/>
        <v>24.68</v>
      </c>
      <c r="DS6" s="34" t="str">
        <f>IF(DS7="","",IF(DS7="-","【-】","【"&amp;SUBSTITUTE(TEXT(DS7,"#,##0.00"),"-","△")&amp;"】"))</f>
        <v>【24.88】</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5">
        <f t="shared" si="13"/>
        <v>0.01</v>
      </c>
      <c r="ED6" s="34" t="str">
        <f>IF(ED7="","",IF(ED7="-","【-】","【"&amp;SUBSTITUTE(TEXT(ED7,"#,##0.00"),"-","△")&amp;"】"))</f>
        <v>【0.01】</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0.09</v>
      </c>
      <c r="EM6" s="35">
        <f t="shared" si="14"/>
        <v>0.09</v>
      </c>
      <c r="EN6" s="35">
        <f t="shared" si="14"/>
        <v>0.13</v>
      </c>
      <c r="EO6" s="34" t="str">
        <f>IF(EO7="","",IF(EO7="-","【-】","【"&amp;SUBSTITUTE(TEXT(EO7,"#,##0.00"),"-","△")&amp;"】"))</f>
        <v>【0.12】</v>
      </c>
    </row>
    <row r="7" spans="1:148" s="36" customFormat="1" x14ac:dyDescent="0.15">
      <c r="A7" s="28"/>
      <c r="B7" s="37">
        <v>2018</v>
      </c>
      <c r="C7" s="37">
        <v>252115</v>
      </c>
      <c r="D7" s="37">
        <v>46</v>
      </c>
      <c r="E7" s="37">
        <v>17</v>
      </c>
      <c r="F7" s="37">
        <v>4</v>
      </c>
      <c r="G7" s="37">
        <v>0</v>
      </c>
      <c r="H7" s="37" t="s">
        <v>96</v>
      </c>
      <c r="I7" s="37" t="s">
        <v>97</v>
      </c>
      <c r="J7" s="37" t="s">
        <v>98</v>
      </c>
      <c r="K7" s="37" t="s">
        <v>99</v>
      </c>
      <c r="L7" s="37" t="s">
        <v>100</v>
      </c>
      <c r="M7" s="37" t="s">
        <v>101</v>
      </c>
      <c r="N7" s="38" t="s">
        <v>102</v>
      </c>
      <c r="O7" s="38">
        <v>48</v>
      </c>
      <c r="P7" s="38">
        <v>1.37</v>
      </c>
      <c r="Q7" s="38">
        <v>84.69</v>
      </c>
      <c r="R7" s="38">
        <v>2433</v>
      </c>
      <c r="S7" s="38">
        <v>55053</v>
      </c>
      <c r="T7" s="38">
        <v>70.400000000000006</v>
      </c>
      <c r="U7" s="38">
        <v>782</v>
      </c>
      <c r="V7" s="38">
        <v>756</v>
      </c>
      <c r="W7" s="38">
        <v>0.8</v>
      </c>
      <c r="X7" s="38">
        <v>945</v>
      </c>
      <c r="Y7" s="38" t="s">
        <v>102</v>
      </c>
      <c r="Z7" s="38" t="s">
        <v>102</v>
      </c>
      <c r="AA7" s="38">
        <v>101.56</v>
      </c>
      <c r="AB7" s="38">
        <v>102.25</v>
      </c>
      <c r="AC7" s="38">
        <v>98.66</v>
      </c>
      <c r="AD7" s="38" t="s">
        <v>102</v>
      </c>
      <c r="AE7" s="38" t="s">
        <v>102</v>
      </c>
      <c r="AF7" s="38">
        <v>100.85</v>
      </c>
      <c r="AG7" s="38">
        <v>102.13</v>
      </c>
      <c r="AH7" s="38">
        <v>101.72</v>
      </c>
      <c r="AI7" s="38">
        <v>101.92</v>
      </c>
      <c r="AJ7" s="38" t="s">
        <v>102</v>
      </c>
      <c r="AK7" s="38" t="s">
        <v>102</v>
      </c>
      <c r="AL7" s="38">
        <v>0</v>
      </c>
      <c r="AM7" s="38">
        <v>0</v>
      </c>
      <c r="AN7" s="38">
        <v>0.73</v>
      </c>
      <c r="AO7" s="38" t="s">
        <v>102</v>
      </c>
      <c r="AP7" s="38" t="s">
        <v>102</v>
      </c>
      <c r="AQ7" s="38">
        <v>110.77</v>
      </c>
      <c r="AR7" s="38">
        <v>109.51</v>
      </c>
      <c r="AS7" s="38">
        <v>112.88</v>
      </c>
      <c r="AT7" s="38">
        <v>88.06</v>
      </c>
      <c r="AU7" s="38" t="s">
        <v>102</v>
      </c>
      <c r="AV7" s="38" t="s">
        <v>102</v>
      </c>
      <c r="AW7" s="38">
        <v>20.57</v>
      </c>
      <c r="AX7" s="38">
        <v>29.05</v>
      </c>
      <c r="AY7" s="38">
        <v>33.28</v>
      </c>
      <c r="AZ7" s="38" t="s">
        <v>102</v>
      </c>
      <c r="BA7" s="38" t="s">
        <v>102</v>
      </c>
      <c r="BB7" s="38">
        <v>46.78</v>
      </c>
      <c r="BC7" s="38">
        <v>47.44</v>
      </c>
      <c r="BD7" s="38">
        <v>49.18</v>
      </c>
      <c r="BE7" s="38">
        <v>54.23</v>
      </c>
      <c r="BF7" s="38" t="s">
        <v>102</v>
      </c>
      <c r="BG7" s="38" t="s">
        <v>102</v>
      </c>
      <c r="BH7" s="38">
        <v>944.45</v>
      </c>
      <c r="BI7" s="38">
        <v>1096.79</v>
      </c>
      <c r="BJ7" s="38">
        <v>998.25</v>
      </c>
      <c r="BK7" s="38" t="s">
        <v>102</v>
      </c>
      <c r="BL7" s="38" t="s">
        <v>102</v>
      </c>
      <c r="BM7" s="38">
        <v>1298.9100000000001</v>
      </c>
      <c r="BN7" s="38">
        <v>1243.71</v>
      </c>
      <c r="BO7" s="38">
        <v>1194.1500000000001</v>
      </c>
      <c r="BP7" s="38">
        <v>1209.4000000000001</v>
      </c>
      <c r="BQ7" s="38" t="s">
        <v>102</v>
      </c>
      <c r="BR7" s="38" t="s">
        <v>102</v>
      </c>
      <c r="BS7" s="38">
        <v>67.680000000000007</v>
      </c>
      <c r="BT7" s="38">
        <v>73.14</v>
      </c>
      <c r="BU7" s="38">
        <v>70.14</v>
      </c>
      <c r="BV7" s="38" t="s">
        <v>102</v>
      </c>
      <c r="BW7" s="38" t="s">
        <v>102</v>
      </c>
      <c r="BX7" s="38">
        <v>69.87</v>
      </c>
      <c r="BY7" s="38">
        <v>74.3</v>
      </c>
      <c r="BZ7" s="38">
        <v>72.260000000000005</v>
      </c>
      <c r="CA7" s="38">
        <v>74.48</v>
      </c>
      <c r="CB7" s="38" t="s">
        <v>102</v>
      </c>
      <c r="CC7" s="38" t="s">
        <v>102</v>
      </c>
      <c r="CD7" s="38">
        <v>230.12</v>
      </c>
      <c r="CE7" s="38">
        <v>215.38</v>
      </c>
      <c r="CF7" s="38">
        <v>222.42</v>
      </c>
      <c r="CG7" s="38" t="s">
        <v>102</v>
      </c>
      <c r="CH7" s="38" t="s">
        <v>102</v>
      </c>
      <c r="CI7" s="38">
        <v>234.96</v>
      </c>
      <c r="CJ7" s="38">
        <v>221.81</v>
      </c>
      <c r="CK7" s="38">
        <v>230.02</v>
      </c>
      <c r="CL7" s="38">
        <v>219.46</v>
      </c>
      <c r="CM7" s="38" t="s">
        <v>102</v>
      </c>
      <c r="CN7" s="38" t="s">
        <v>102</v>
      </c>
      <c r="CO7" s="38">
        <v>91.51</v>
      </c>
      <c r="CP7" s="38">
        <v>91.78</v>
      </c>
      <c r="CQ7" s="38" t="s">
        <v>102</v>
      </c>
      <c r="CR7" s="38" t="s">
        <v>102</v>
      </c>
      <c r="CS7" s="38" t="s">
        <v>102</v>
      </c>
      <c r="CT7" s="38">
        <v>42.9</v>
      </c>
      <c r="CU7" s="38">
        <v>43.36</v>
      </c>
      <c r="CV7" s="38">
        <v>42.56</v>
      </c>
      <c r="CW7" s="38">
        <v>42.82</v>
      </c>
      <c r="CX7" s="38" t="s">
        <v>102</v>
      </c>
      <c r="CY7" s="38" t="s">
        <v>102</v>
      </c>
      <c r="CZ7" s="38">
        <v>95.45</v>
      </c>
      <c r="DA7" s="38">
        <v>97.75</v>
      </c>
      <c r="DB7" s="38">
        <v>97.75</v>
      </c>
      <c r="DC7" s="38" t="s">
        <v>102</v>
      </c>
      <c r="DD7" s="38" t="s">
        <v>102</v>
      </c>
      <c r="DE7" s="38">
        <v>83.5</v>
      </c>
      <c r="DF7" s="38">
        <v>83.06</v>
      </c>
      <c r="DG7" s="38">
        <v>83.32</v>
      </c>
      <c r="DH7" s="38">
        <v>83.36</v>
      </c>
      <c r="DI7" s="38" t="s">
        <v>102</v>
      </c>
      <c r="DJ7" s="38" t="s">
        <v>102</v>
      </c>
      <c r="DK7" s="38">
        <v>2.93</v>
      </c>
      <c r="DL7" s="38">
        <v>6.16</v>
      </c>
      <c r="DM7" s="38">
        <v>8.5</v>
      </c>
      <c r="DN7" s="38" t="s">
        <v>102</v>
      </c>
      <c r="DO7" s="38" t="s">
        <v>102</v>
      </c>
      <c r="DP7" s="38">
        <v>22.77</v>
      </c>
      <c r="DQ7" s="38">
        <v>23.93</v>
      </c>
      <c r="DR7" s="38">
        <v>24.68</v>
      </c>
      <c r="DS7" s="38">
        <v>24.88</v>
      </c>
      <c r="DT7" s="38" t="s">
        <v>102</v>
      </c>
      <c r="DU7" s="38" t="s">
        <v>102</v>
      </c>
      <c r="DV7" s="38">
        <v>0</v>
      </c>
      <c r="DW7" s="38">
        <v>0</v>
      </c>
      <c r="DX7" s="38">
        <v>0</v>
      </c>
      <c r="DY7" s="38" t="s">
        <v>102</v>
      </c>
      <c r="DZ7" s="38" t="s">
        <v>102</v>
      </c>
      <c r="EA7" s="38">
        <v>0</v>
      </c>
      <c r="EB7" s="38">
        <v>0</v>
      </c>
      <c r="EC7" s="38">
        <v>0.01</v>
      </c>
      <c r="ED7" s="38">
        <v>0.01</v>
      </c>
      <c r="EE7" s="38" t="s">
        <v>102</v>
      </c>
      <c r="EF7" s="38" t="s">
        <v>102</v>
      </c>
      <c r="EG7" s="38">
        <v>0</v>
      </c>
      <c r="EH7" s="38">
        <v>0</v>
      </c>
      <c r="EI7" s="38">
        <v>0</v>
      </c>
      <c r="EJ7" s="38" t="s">
        <v>102</v>
      </c>
      <c r="EK7" s="38" t="s">
        <v>102</v>
      </c>
      <c r="EL7" s="38">
        <v>0.09</v>
      </c>
      <c r="EM7" s="38">
        <v>0.09</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2020-02-05T01:24:46Z</cp:lastPrinted>
  <dcterms:created xsi:type="dcterms:W3CDTF">2019-12-05T04:50:33Z</dcterms:created>
  <dcterms:modified xsi:type="dcterms:W3CDTF">2020-03-05T04:13:46Z</dcterms:modified>
  <cp:category/>
</cp:coreProperties>
</file>