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3調査報告\R4.1.6_公営企業に係る経営比較分析表（令和２年度決算）の分析等について\252115 湖南市\"/>
    </mc:Choice>
  </mc:AlternateContent>
  <workbookProtection workbookAlgorithmName="SHA-512" workbookHashValue="JN2vHCiMTj80ObepJ6GLXFmXno1urzNolVMfhLuv6TPESsmwCicD2chAYt8F9BOMif3mHL1vYgzg01B1GucmlA==" workbookSaltValue="eF9RiefZGSWgWMP5en4n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<sst xmlns="http://schemas.openxmlformats.org/spreadsheetml/2006/main" count="234" uniqueCount="117">
  <si>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</si>
  <si>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</si>
  <si>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</si>
  <si>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</si>
  <si>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</si>
  <si>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</si>
  <si>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</si>
  <si>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</si>
  <si>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</si>
  <si>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</si>
  <si>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</si>
  <si>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</si>
  <si>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</si>
  <si>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</si>
  <si>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</si>
  <si>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</si>
  <si>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</si>
  <si>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</si>
  <si>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</si>
  <si>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</si>
  <si>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</si>
  <si>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</si>
  <si>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</si>
  <si>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</si>
  <si>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</si>
  <si>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</si>
  <si>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</si>
  <si>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</si>
  <si>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</si>
  <si>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</si>
  <si>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</si>
  <si>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</si>
  <si>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</si>
  <si>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</si>
  <si>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</si>
  <si>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</si>
  <si>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</si>
  <si>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</si>
  <si>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</si>
  <si>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</si>
  <si>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</si>
  <si>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</si>
  <si>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</si>
  <si>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</si>
  <si>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</si>
  <si>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</si>
  <si>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</si>
  <si>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</si>
  <si>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</si>
  <si>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</si>
  <si>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</si>
  <si>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</si>
  <si>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</si>
  <si>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</si>
  <si>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</si>
  <si>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</si>
  <si>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</si>
  <si>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</si>
  <si>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</si>
  <si>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</si>
  <si>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</si>
  <si>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</si>
  <si>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</si>
  <si>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</si>
  <si>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</si>
  <si>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</si>
  <si>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</si>
  <si>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</si>
  <si>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</si>
  <si>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</si>
  <si>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</si>
  <si>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</si>
  <si>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</si>
  <si>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</si>
  <si>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</si>
  <si>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</si>
  <si>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</si>
  <si>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</si>
  <si>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</si>
  <si>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</si>
  <si>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</si>
  <si>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</si>
  <si>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</si>
  <si>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</si>
  <si>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</si>
  <si>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</si>
  <si>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</si>
  <si>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</si>
  <si>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</si>
  <si>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</si>
  <si>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</si>
  <si>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</si>
  <si>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</si>
  <si>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</si>
  <si>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</si>
  <si>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</si>
  <si>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</si>
  <si>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</si>
  <si>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</si>
  <si>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</si>
  <si>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</si>
  <si>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</si>
  <si>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</si>
  <si>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</si>
  <si>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</si>
  <si>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</si>
  <si>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</si>
  <si>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</si>
  <si>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</si>
  <si>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</si>
  <si>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</si>
  <si>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</si>
  <si>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</si>
  <si>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</si>
  <si>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①有形固定資産減価償却率は、類似団体と比較して低い水準で、下水道施設の老朽化は少ない状況です。
　②管渠老朽化率と③管渠改善率は、耐用年数を超えた管渠はないため0となっています。しかし、今後は増加していくことが見込まれるため、更新状況の把握が必要となります。
</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0" eb="33">
      <t>ゲスイドウ</t>
    </rPh>
    <rPh sb="33" eb="35">
      <t>シセツ</t>
    </rPh>
    <rPh sb="36" eb="39">
      <t>ロウキュウカ</t>
    </rPh>
    <rPh sb="40" eb="41">
      <t>スク</t>
    </rPh>
    <rPh sb="43" eb="45">
      <t>ジョウキョウ</t>
    </rPh>
    <rPh sb="51" eb="53">
      <t>カンキョ</t>
    </rPh>
    <rPh sb="53" eb="56">
      <t>ロウキュウカ</t>
    </rPh>
    <rPh sb="56" eb="57">
      <t>リツ</t>
    </rPh>
    <rPh sb="66" eb="68">
      <t>タイヨウ</t>
    </rPh>
    <rPh sb="68" eb="70">
      <t>ネンスウ</t>
    </rPh>
    <rPh sb="71" eb="72">
      <t>コ</t>
    </rPh>
    <rPh sb="74" eb="76">
      <t>カンキョ</t>
    </rPh>
    <rPh sb="94" eb="96">
      <t>コンゴ</t>
    </rPh>
    <rPh sb="97" eb="99">
      <t>ゾウカ</t>
    </rPh>
    <rPh sb="106" eb="108">
      <t>ミコ</t>
    </rPh>
    <rPh sb="114" eb="116">
      <t>コウシン</t>
    </rPh>
    <rPh sb="116" eb="118">
      <t>ジョウキョウ</t>
    </rPh>
    <rPh sb="119" eb="121">
      <t>ハアク</t>
    </rPh>
    <rPh sb="122" eb="124">
      <t>ヒツヨウ</t>
    </rPh>
    <phoneticPr fontId="4"/>
  </si>
  <si>
    <t>　今後は、人口減少に伴う使用料収入の減少が見込まれるため、ストックマネジメント計画や経営戦略に基づき改築更新にかかる投資の効率化を図り、維持管理費の削減や未収金対策の強化および水洗化率の向上に努めて、健全かつ効率的な経営に取り組んでいく必要があります。</t>
    <rPh sb="1" eb="3">
      <t>コンゴ</t>
    </rPh>
    <rPh sb="5" eb="7">
      <t>ジンコウ</t>
    </rPh>
    <rPh sb="7" eb="9">
      <t>ゲンショウ</t>
    </rPh>
    <rPh sb="10" eb="11">
      <t>トモナ</t>
    </rPh>
    <rPh sb="12" eb="15">
      <t>シヨウリョウ</t>
    </rPh>
    <rPh sb="15" eb="17">
      <t>シュウニュウ</t>
    </rPh>
    <rPh sb="18" eb="20">
      <t>ゲンショウ</t>
    </rPh>
    <rPh sb="21" eb="23">
      <t>ミコ</t>
    </rPh>
    <rPh sb="39" eb="41">
      <t>ケイカク</t>
    </rPh>
    <rPh sb="42" eb="44">
      <t>ケイエイ</t>
    </rPh>
    <rPh sb="44" eb="46">
      <t>センリャク</t>
    </rPh>
    <rPh sb="47" eb="48">
      <t>モト</t>
    </rPh>
    <rPh sb="50" eb="52">
      <t>カイチク</t>
    </rPh>
    <rPh sb="52" eb="54">
      <t>コウシン</t>
    </rPh>
    <rPh sb="58" eb="60">
      <t>トウシ</t>
    </rPh>
    <rPh sb="61" eb="64">
      <t>コウリツカ</t>
    </rPh>
    <rPh sb="65" eb="66">
      <t>ハカ</t>
    </rPh>
    <rPh sb="68" eb="70">
      <t>イジ</t>
    </rPh>
    <rPh sb="70" eb="73">
      <t>カンリヒ</t>
    </rPh>
    <rPh sb="74" eb="76">
      <t>サクゲン</t>
    </rPh>
    <rPh sb="77" eb="80">
      <t>ミシュウキン</t>
    </rPh>
    <rPh sb="80" eb="82">
      <t>タイサク</t>
    </rPh>
    <rPh sb="83" eb="85">
      <t>キョウカ</t>
    </rPh>
    <rPh sb="88" eb="91">
      <t>スイセンカ</t>
    </rPh>
    <rPh sb="91" eb="92">
      <t>リツ</t>
    </rPh>
    <rPh sb="93" eb="95">
      <t>コウジョウ</t>
    </rPh>
    <rPh sb="96" eb="97">
      <t>ツト</t>
    </rPh>
    <rPh sb="100" eb="102">
      <t>ケンゼン</t>
    </rPh>
    <rPh sb="104" eb="107">
      <t>コウリツテキ</t>
    </rPh>
    <rPh sb="108" eb="110">
      <t>ケイエイ</t>
    </rPh>
    <rPh sb="111" eb="112">
      <t>ト</t>
    </rPh>
    <rPh sb="113" eb="114">
      <t>ク</t>
    </rPh>
    <rPh sb="118" eb="120">
      <t>ヒツヨウ</t>
    </rPh>
    <phoneticPr fontId="4"/>
  </si>
  <si>
    <t>　①経常収支比率は、100%を超えており類似団体と同じ水準にあります。
　②累積欠損金はありません。
　③流動比率は、類似団体より大きく下回っています。下水道の初期整備に係る企業債の償還額が大きいことが影響しています。
　④企業債残高対事業規模比率については、類似団体より低い水準となっています。
　⑤経費回収率は、類似団体を少し上回りました。
　⑥汚水処理原価は、類似団体と比較して若干低い水準となりました。
　⑦施設利用率は、流域関連下水道であるため該当ありません。
　⑧水洗化率は、類似団体を上回る状況です。</t>
    <rPh sb="2" eb="4">
      <t>ケイジョウ</t>
    </rPh>
    <rPh sb="4" eb="6">
      <t>シュウシ</t>
    </rPh>
    <rPh sb="6" eb="8">
      <t>ヒリツ</t>
    </rPh>
    <rPh sb="15" eb="16">
      <t>コ</t>
    </rPh>
    <rPh sb="20" eb="22">
      <t>ルイジ</t>
    </rPh>
    <rPh sb="22" eb="24">
      <t>ダンタイ</t>
    </rPh>
    <rPh sb="25" eb="26">
      <t>オナ</t>
    </rPh>
    <rPh sb="27" eb="29">
      <t>スイジュン</t>
    </rPh>
    <rPh sb="38" eb="40">
      <t>ルイセキ</t>
    </rPh>
    <rPh sb="40" eb="42">
      <t>ケッソン</t>
    </rPh>
    <rPh sb="42" eb="43">
      <t>キン</t>
    </rPh>
    <rPh sb="53" eb="55">
      <t>リュウドウ</t>
    </rPh>
    <rPh sb="55" eb="57">
      <t>ヒリツ</t>
    </rPh>
    <rPh sb="59" eb="61">
      <t>ルイジ</t>
    </rPh>
    <rPh sb="61" eb="63">
      <t>ダンタイ</t>
    </rPh>
    <rPh sb="65" eb="66">
      <t>オオ</t>
    </rPh>
    <rPh sb="68" eb="70">
      <t>シタマワ</t>
    </rPh>
    <rPh sb="76" eb="79">
      <t>ゲスイドウ</t>
    </rPh>
    <rPh sb="80" eb="82">
      <t>ショキ</t>
    </rPh>
    <rPh sb="82" eb="84">
      <t>セイビ</t>
    </rPh>
    <rPh sb="85" eb="86">
      <t>カカ</t>
    </rPh>
    <rPh sb="87" eb="89">
      <t>キギョウ</t>
    </rPh>
    <rPh sb="89" eb="90">
      <t>サイ</t>
    </rPh>
    <rPh sb="91" eb="93">
      <t>ショウカン</t>
    </rPh>
    <rPh sb="93" eb="94">
      <t>ガク</t>
    </rPh>
    <rPh sb="95" eb="96">
      <t>オオ</t>
    </rPh>
    <rPh sb="101" eb="103">
      <t>エイキョウ</t>
    </rPh>
    <rPh sb="112" eb="114">
      <t>キギョウ</t>
    </rPh>
    <rPh sb="114" eb="115">
      <t>サイ</t>
    </rPh>
    <rPh sb="115" eb="117">
      <t>ザンダカ</t>
    </rPh>
    <rPh sb="117" eb="118">
      <t>タイ</t>
    </rPh>
    <rPh sb="118" eb="120">
      <t>ジギョウ</t>
    </rPh>
    <rPh sb="120" eb="122">
      <t>キボ</t>
    </rPh>
    <rPh sb="122" eb="124">
      <t>ヒリツ</t>
    </rPh>
    <rPh sb="130" eb="132">
      <t>ルイジ</t>
    </rPh>
    <rPh sb="132" eb="134">
      <t>ダンタイ</t>
    </rPh>
    <rPh sb="136" eb="137">
      <t>ヒク</t>
    </rPh>
    <rPh sb="138" eb="140">
      <t>スイジュン</t>
    </rPh>
    <rPh sb="151" eb="153">
      <t>ケイヒ</t>
    </rPh>
    <rPh sb="153" eb="155">
      <t>カイシュウ</t>
    </rPh>
    <rPh sb="155" eb="156">
      <t>リツ</t>
    </rPh>
    <rPh sb="158" eb="160">
      <t>ルイジ</t>
    </rPh>
    <rPh sb="160" eb="162">
      <t>ダンタイ</t>
    </rPh>
    <rPh sb="163" eb="164">
      <t>スコ</t>
    </rPh>
    <rPh sb="165" eb="167">
      <t>ウワマワ</t>
    </rPh>
    <rPh sb="175" eb="177">
      <t>オスイ</t>
    </rPh>
    <rPh sb="177" eb="179">
      <t>ショリ</t>
    </rPh>
    <rPh sb="179" eb="181">
      <t>ゲンカ</t>
    </rPh>
    <rPh sb="183" eb="185">
      <t>ルイジ</t>
    </rPh>
    <rPh sb="185" eb="187">
      <t>ダンタイ</t>
    </rPh>
    <rPh sb="188" eb="190">
      <t>ヒカク</t>
    </rPh>
    <rPh sb="192" eb="194">
      <t>ジャッカン</t>
    </rPh>
    <rPh sb="194" eb="195">
      <t>ヒク</t>
    </rPh>
    <rPh sb="196" eb="198">
      <t>スイジュン</t>
    </rPh>
    <rPh sb="208" eb="210">
      <t>シセツ</t>
    </rPh>
    <rPh sb="210" eb="212">
      <t>リヨウ</t>
    </rPh>
    <rPh sb="212" eb="213">
      <t>リツ</t>
    </rPh>
    <rPh sb="215" eb="217">
      <t>リュウイキ</t>
    </rPh>
    <rPh sb="217" eb="219">
      <t>カンレン</t>
    </rPh>
    <rPh sb="219" eb="222">
      <t>ゲスイドウ</t>
    </rPh>
    <rPh sb="227" eb="229">
      <t>ガイトウ</t>
    </rPh>
    <rPh sb="238" eb="241">
      <t>スイセンカ</t>
    </rPh>
    <rPh sb="241" eb="242">
      <t>リツ</t>
    </rPh>
    <rPh sb="244" eb="246">
      <t>ルイジ</t>
    </rPh>
    <rPh sb="246" eb="248">
      <t>ダンタイ</t>
    </rPh>
    <rPh sb="249" eb="251">
      <t>ウワマワ</t>
    </rPh>
    <rPh sb="252" eb="25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</si>
</sst>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2-4C0C-92DB-E67D1618EC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D22-4C0C-92DB-E67D1618EC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91.51</c:v>
                </c:pt>
                <c:pt idx="1">
                  <c:v>91.78</c:v>
                </c:pt>
                <c:pt idx="2">
                  <c:v>0</c:v>
                </c:pt>
                <c:pt idx="3">
                  <c:v>0</c:v>
                </c:pt>
                <c:pt idx="4">
                  <c:v>0</c:v>
                </c:pt>
              </c:numCache>
            </c:numRef>
          </c:val>
          <c:extLst>
            <c:ext xmlns:c16="http://schemas.microsoft.com/office/drawing/2014/chart" uri="{C3380CC4-5D6E-409C-BE32-E72D297353CC}">
              <c16:uniqueId val="{00000000-203C-4EF6-9048-F526331751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03C-4EF6-9048-F526331751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95.45</c:v>
                </c:pt>
                <c:pt idx="1">
                  <c:v>97.75</c:v>
                </c:pt>
                <c:pt idx="2">
                  <c:v>97.75</c:v>
                </c:pt>
                <c:pt idx="3">
                  <c:v>99.02</c:v>
                </c:pt>
                <c:pt idx="4">
                  <c:v>99.02</c:v>
                </c:pt>
              </c:numCache>
            </c:numRef>
          </c:val>
          <c:extLst>
            <c:ext xmlns:c16="http://schemas.microsoft.com/office/drawing/2014/chart" uri="{C3380CC4-5D6E-409C-BE32-E72D297353CC}">
              <c16:uniqueId val="{00000000-D0AA-4067-A07D-DCD4F47D29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0AA-4067-A07D-DCD4F47D29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101.56</c:v>
                </c:pt>
                <c:pt idx="1">
                  <c:v>102.25</c:v>
                </c:pt>
                <c:pt idx="2">
                  <c:v>98.66</c:v>
                </c:pt>
                <c:pt idx="3">
                  <c:v>106.02</c:v>
                </c:pt>
                <c:pt idx="4">
                  <c:v>104.02</c:v>
                </c:pt>
              </c:numCache>
            </c:numRef>
          </c:val>
          <c:extLst>
            <c:ext xmlns:c16="http://schemas.microsoft.com/office/drawing/2014/chart" uri="{C3380CC4-5D6E-409C-BE32-E72D297353CC}">
              <c16:uniqueId val="{00000000-AAC9-44E1-B243-552C8C94D5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AAC9-44E1-B243-552C8C94D5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2.93</c:v>
                </c:pt>
                <c:pt idx="1">
                  <c:v>6.16</c:v>
                </c:pt>
                <c:pt idx="2">
                  <c:v>8.5</c:v>
                </c:pt>
                <c:pt idx="3">
                  <c:v>11.15</c:v>
                </c:pt>
                <c:pt idx="4">
                  <c:v>13.76</c:v>
                </c:pt>
              </c:numCache>
            </c:numRef>
          </c:val>
          <c:extLst>
            <c:ext xmlns:c16="http://schemas.microsoft.com/office/drawing/2014/chart" uri="{C3380CC4-5D6E-409C-BE32-E72D297353CC}">
              <c16:uniqueId val="{00000000-C539-4335-883F-09E10B2DD1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C539-4335-883F-09E10B2DD1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32-42A5-8AEC-E2A3933111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432-42A5-8AEC-E2A3933111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0.73</c:v>
                </c:pt>
                <c:pt idx="3">
                  <c:v>0</c:v>
                </c:pt>
                <c:pt idx="4">
                  <c:v>0</c:v>
                </c:pt>
              </c:numCache>
            </c:numRef>
          </c:val>
          <c:extLst>
            <c:ext xmlns:c16="http://schemas.microsoft.com/office/drawing/2014/chart" uri="{C3380CC4-5D6E-409C-BE32-E72D297353CC}">
              <c16:uniqueId val="{00000000-D89C-448A-B961-E26BBBCB2C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89C-448A-B961-E26BBBCB2C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20.57</c:v>
                </c:pt>
                <c:pt idx="1">
                  <c:v>29.05</c:v>
                </c:pt>
                <c:pt idx="2">
                  <c:v>33.28</c:v>
                </c:pt>
                <c:pt idx="3">
                  <c:v>24.22</c:v>
                </c:pt>
                <c:pt idx="4">
                  <c:v>25.41</c:v>
                </c:pt>
              </c:numCache>
            </c:numRef>
          </c:val>
          <c:extLst>
            <c:ext xmlns:c16="http://schemas.microsoft.com/office/drawing/2014/chart" uri="{C3380CC4-5D6E-409C-BE32-E72D297353CC}">
              <c16:uniqueId val="{00000000-3A1C-4233-B0A7-F2F12FE9A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3A1C-4233-B0A7-F2F12FE9A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944.45</c:v>
                </c:pt>
                <c:pt idx="1">
                  <c:v>1096.79</c:v>
                </c:pt>
                <c:pt idx="2">
                  <c:v>998.25</c:v>
                </c:pt>
                <c:pt idx="3">
                  <c:v>1021.78</c:v>
                </c:pt>
                <c:pt idx="4">
                  <c:v>902.86</c:v>
                </c:pt>
              </c:numCache>
            </c:numRef>
          </c:val>
          <c:extLst>
            <c:ext xmlns:c16="http://schemas.microsoft.com/office/drawing/2014/chart" uri="{C3380CC4-5D6E-409C-BE32-E72D297353CC}">
              <c16:uniqueId val="{00000000-E6FF-42C8-A2BC-28C97BC095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6FF-42C8-A2BC-28C97BC095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67.680000000000007</c:v>
                </c:pt>
                <c:pt idx="1">
                  <c:v>73.14</c:v>
                </c:pt>
                <c:pt idx="2">
                  <c:v>70.14</c:v>
                </c:pt>
                <c:pt idx="3">
                  <c:v>76.94</c:v>
                </c:pt>
                <c:pt idx="4">
                  <c:v>72.08</c:v>
                </c:pt>
              </c:numCache>
            </c:numRef>
          </c:val>
          <c:extLst>
            <c:ext xmlns:c16="http://schemas.microsoft.com/office/drawing/2014/chart" uri="{C3380CC4-5D6E-409C-BE32-E72D297353CC}">
              <c16:uniqueId val="{00000000-97BA-4E21-9E51-481C49C2CD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7BA-4E21-9E51-481C49C2CD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230.12</c:v>
                </c:pt>
                <c:pt idx="1">
                  <c:v>215.38</c:v>
                </c:pt>
                <c:pt idx="2">
                  <c:v>222.42</c:v>
                </c:pt>
                <c:pt idx="3">
                  <c:v>200.59</c:v>
                </c:pt>
                <c:pt idx="4">
                  <c:v>205.23</c:v>
                </c:pt>
              </c:numCache>
            </c:numRef>
          </c:val>
          <c:extLst>
            <c:ext xmlns:c16="http://schemas.microsoft.com/office/drawing/2014/chart" uri="{C3380CC4-5D6E-409C-BE32-E72D297353CC}">
              <c16:uniqueId val="{00000000-E76D-4F6F-BE76-9DE3874977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E76D-4F6F-BE76-9DE3874977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55033</v>
      </c>
      <c r="AM8" s="69"/>
      <c r="AN8" s="69"/>
      <c r="AO8" s="69"/>
      <c r="AP8" s="69"/>
      <c r="AQ8" s="69"/>
      <c r="AR8" s="69"/>
      <c r="AS8" s="69"/>
      <c r="AT8" s="68">
        <f>データ!T6</f>
        <v>70.400000000000006</v>
      </c>
      <c r="AU8" s="68"/>
      <c r="AV8" s="68"/>
      <c r="AW8" s="68"/>
      <c r="AX8" s="68"/>
      <c r="AY8" s="68"/>
      <c r="AZ8" s="68"/>
      <c r="BA8" s="68"/>
      <c r="BB8" s="68">
        <f>データ!U6</f>
        <v>781.72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50.92</v>
      </c>
      <c r="J10" s="68"/>
      <c r="K10" s="68"/>
      <c r="L10" s="68"/>
      <c r="M10" s="68"/>
      <c r="N10" s="68"/>
      <c r="O10" s="68"/>
      <c r="P10" s="68">
        <f>データ!P6</f>
        <v>1.3</v>
      </c>
      <c r="Q10" s="68"/>
      <c r="R10" s="68"/>
      <c r="S10" s="68"/>
      <c r="T10" s="68"/>
      <c r="U10" s="68"/>
      <c r="V10" s="68"/>
      <c r="W10" s="68">
        <f>データ!Q6</f>
        <v>84.28</v>
      </c>
      <c r="X10" s="68"/>
      <c r="Y10" s="68"/>
      <c r="Z10" s="68"/>
      <c r="AA10" s="68"/>
      <c r="AB10" s="68"/>
      <c r="AC10" s="68"/>
      <c r="AD10" s="69">
        <f>データ!R6</f>
        <v>2478</v>
      </c>
      <c r="AE10" s="69"/>
      <c r="AF10" s="69"/>
      <c r="AG10" s="69"/>
      <c r="AH10" s="69"/>
      <c r="AI10" s="69"/>
      <c r="AJ10" s="69"/>
      <c r="AK10" s="2"/>
      <c r="AL10" s="69">
        <f>データ!V6</f>
        <v>712</v>
      </c>
      <c r="AM10" s="69"/>
      <c r="AN10" s="69"/>
      <c r="AO10" s="69"/>
      <c r="AP10" s="69"/>
      <c r="AQ10" s="69"/>
      <c r="AR10" s="69"/>
      <c r="AS10" s="69"/>
      <c r="AT10" s="68">
        <f>データ!W6</f>
        <v>0.8</v>
      </c>
      <c r="AU10" s="68"/>
      <c r="AV10" s="68"/>
      <c r="AW10" s="68"/>
      <c r="AX10" s="68"/>
      <c r="AY10" s="68"/>
      <c r="AZ10" s="68"/>
      <c r="BA10" s="68"/>
      <c r="BB10" s="68">
        <f>データ!X6</f>
        <v>890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TpigXuRnMRWOqe5hcHYUAJQoS3PN7C02ITlxKgxA93APaVjrqq+ixULXrTeZj3Lad8T8Ub9yzB8hRGQLgdwnQ==" saltValue="YnRabWF8yusCDyY7wsnH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50.92</v>
      </c>
      <c r="P6" s="34">
        <f t="shared" si="3"/>
        <v>1.3</v>
      </c>
      <c r="Q6" s="34">
        <f t="shared" si="3"/>
        <v>84.28</v>
      </c>
      <c r="R6" s="34">
        <f t="shared" si="3"/>
        <v>2478</v>
      </c>
      <c r="S6" s="34">
        <f t="shared" si="3"/>
        <v>55033</v>
      </c>
      <c r="T6" s="34">
        <f t="shared" si="3"/>
        <v>70.400000000000006</v>
      </c>
      <c r="U6" s="34">
        <f t="shared" si="3"/>
        <v>781.72</v>
      </c>
      <c r="V6" s="34">
        <f t="shared" si="3"/>
        <v>712</v>
      </c>
      <c r="W6" s="34">
        <f t="shared" si="3"/>
        <v>0.8</v>
      </c>
      <c r="X6" s="34">
        <f t="shared" si="3"/>
        <v>890</v>
      </c>
      <c r="Y6" s="35">
        <f>IF(Y7="",NA(),Y7)</f>
        <v>101.56</v>
      </c>
      <c r="Z6" s="35">
        <f t="shared" ref="Z6:AH6" si="4">IF(Z7="",NA(),Z7)</f>
        <v>102.25</v>
      </c>
      <c r="AA6" s="35">
        <f t="shared" si="4"/>
        <v>98.66</v>
      </c>
      <c r="AB6" s="35">
        <f t="shared" si="4"/>
        <v>106.02</v>
      </c>
      <c r="AC6" s="35">
        <f t="shared" si="4"/>
        <v>104.02</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5">
        <f t="shared" si="5"/>
        <v>0.73</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20.57</v>
      </c>
      <c r="AV6" s="35">
        <f t="shared" ref="AV6:BD6" si="6">IF(AV7="",NA(),AV7)</f>
        <v>29.05</v>
      </c>
      <c r="AW6" s="35">
        <f t="shared" si="6"/>
        <v>33.28</v>
      </c>
      <c r="AX6" s="35">
        <f t="shared" si="6"/>
        <v>24.22</v>
      </c>
      <c r="AY6" s="35">
        <f t="shared" si="6"/>
        <v>25.41</v>
      </c>
      <c r="AZ6" s="35">
        <f t="shared" si="6"/>
        <v>46.78</v>
      </c>
      <c r="BA6" s="35">
        <f t="shared" si="6"/>
        <v>47.44</v>
      </c>
      <c r="BB6" s="35">
        <f t="shared" si="6"/>
        <v>49.18</v>
      </c>
      <c r="BC6" s="35">
        <f t="shared" si="6"/>
        <v>47.72</v>
      </c>
      <c r="BD6" s="35">
        <f t="shared" si="6"/>
        <v>44.24</v>
      </c>
      <c r="BE6" s="34" t="str">
        <f>IF(BE7="","",IF(BE7="-","【-】","【"&amp;SUBSTITUTE(TEXT(BE7,"#,##0.00"),"-","△")&amp;"】"))</f>
        <v>【45.34】</v>
      </c>
      <c r="BF6" s="35">
        <f>IF(BF7="",NA(),BF7)</f>
        <v>944.45</v>
      </c>
      <c r="BG6" s="35">
        <f t="shared" ref="BG6:BO6" si="7">IF(BG7="",NA(),BG7)</f>
        <v>1096.79</v>
      </c>
      <c r="BH6" s="35">
        <f t="shared" si="7"/>
        <v>998.25</v>
      </c>
      <c r="BI6" s="35">
        <f t="shared" si="7"/>
        <v>1021.78</v>
      </c>
      <c r="BJ6" s="35">
        <f t="shared" si="7"/>
        <v>902.86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67.680000000000007</v>
      </c>
      <c r="BR6" s="35">
        <f t="shared" ref="BR6:BZ6" si="8">IF(BR7="",NA(),BR7)</f>
        <v>73.14</v>
      </c>
      <c r="BS6" s="35">
        <f t="shared" si="8"/>
        <v>70.14</v>
      </c>
      <c r="BT6" s="35">
        <f t="shared" si="8"/>
        <v>76.94</v>
      </c>
      <c r="BU6" s="35">
        <f t="shared" si="8"/>
        <v>72.08</v>
      </c>
      <c r="BV6" s="35">
        <f t="shared" si="8"/>
        <v>69.87</v>
      </c>
      <c r="BW6" s="35">
        <f t="shared" si="8"/>
        <v>74.3</v>
      </c>
      <c r="BX6" s="35">
        <f t="shared" si="8"/>
        <v>72.260000000000005</v>
      </c>
      <c r="BY6" s="35">
        <f t="shared" si="8"/>
        <v>71.84</v>
      </c>
      <c r="BZ6" s="35">
        <f t="shared" si="8"/>
        <v>73.36</v>
      </c>
      <c r="CA6" s="34" t="str">
        <f>IF(CA7="","",IF(CA7="-","【-】","【"&amp;SUBSTITUTE(TEXT(CA7,"#,##0.00"),"-","△")&amp;"】"))</f>
        <v>【75.29】</v>
      </c>
      <c r="CB6" s="35">
        <f>IF(CB7="",NA(),CB7)</f>
        <v>230.12</v>
      </c>
      <c r="CC6" s="35">
        <f t="shared" ref="CC6:CK6" si="9">IF(CC7="",NA(),CC7)</f>
        <v>215.38</v>
      </c>
      <c r="CD6" s="35">
        <f t="shared" si="9"/>
        <v>222.42</v>
      </c>
      <c r="CE6" s="35">
        <f t="shared" si="9"/>
        <v>200.59</v>
      </c>
      <c r="CF6" s="35">
        <f t="shared" si="9"/>
        <v>205.23</v>
      </c>
      <c r="CG6" s="35">
        <f t="shared" si="9"/>
        <v>234.96</v>
      </c>
      <c r="CH6" s="35">
        <f t="shared" si="9"/>
        <v>221.81</v>
      </c>
      <c r="CI6" s="35">
        <f t="shared" si="9"/>
        <v>230.02</v>
      </c>
      <c r="CJ6" s="35">
        <f t="shared" si="9"/>
        <v>228.47</v>
      </c>
      <c r="CK6" s="35">
        <f t="shared" si="9"/>
        <v>224.88</v>
      </c>
      <c r="CL6" s="34" t="str">
        <f>IF(CL7="","",IF(CL7="-","【-】","【"&amp;SUBSTITUTE(TEXT(CL7,"#,##0.00"),"-","△")&amp;"】"))</f>
        <v>【215.41】</v>
      </c>
      <c r="CM6" s="35">
        <f>IF(CM7="",NA(),CM7)</f>
        <v>91.51</v>
      </c>
      <c r="CN6" s="35">
        <f t="shared" ref="CN6:CV6" si="10">IF(CN7="",NA(),CN7)</f>
        <v>91.78</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95.45</v>
      </c>
      <c r="CY6" s="35">
        <f t="shared" ref="CY6:DG6" si="11">IF(CY7="",NA(),CY7)</f>
        <v>97.75</v>
      </c>
      <c r="CZ6" s="35">
        <f t="shared" si="11"/>
        <v>97.75</v>
      </c>
      <c r="DA6" s="35">
        <f t="shared" si="11"/>
        <v>99.02</v>
      </c>
      <c r="DB6" s="35">
        <f t="shared" si="11"/>
        <v>99.02</v>
      </c>
      <c r="DC6" s="35">
        <f t="shared" si="11"/>
        <v>83.5</v>
      </c>
      <c r="DD6" s="35">
        <f t="shared" si="11"/>
        <v>83.06</v>
      </c>
      <c r="DE6" s="35">
        <f t="shared" si="11"/>
        <v>83.32</v>
      </c>
      <c r="DF6" s="35">
        <f t="shared" si="11"/>
        <v>83.75</v>
      </c>
      <c r="DG6" s="35">
        <f t="shared" si="11"/>
        <v>84.19</v>
      </c>
      <c r="DH6" s="34" t="str">
        <f>IF(DH7="","",IF(DH7="-","【-】","【"&amp;SUBSTITUTE(TEXT(DH7,"#,##0.00"),"-","△")&amp;"】"))</f>
        <v>【84.75】</v>
      </c>
      <c r="DI6" s="35">
        <f>IF(DI7="",NA(),DI7)</f>
        <v>2.93</v>
      </c>
      <c r="DJ6" s="35">
        <f t="shared" ref="DJ6:DR6" si="12">IF(DJ7="",NA(),DJ7)</f>
        <v>6.16</v>
      </c>
      <c r="DK6" s="35">
        <f t="shared" si="12"/>
        <v>8.5</v>
      </c>
      <c r="DL6" s="35">
        <f t="shared" si="12"/>
        <v>11.15</v>
      </c>
      <c r="DM6" s="35">
        <f t="shared" si="12"/>
        <v>13.76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252115</v>
      </c>
      <c r="D7" s="37">
        <v>46</v>
      </c>
      <c r="E7" s="37">
        <v>17</v>
      </c>
      <c r="F7" s="37">
        <v>4</v>
      </c>
      <c r="G7" s="37">
        <v>0</v>
      </c>
      <c r="H7" s="37" t="s">
        <v>96</v>
      </c>
      <c r="I7" s="37" t="s">
        <v>97</v>
      </c>
      <c r="J7" s="37" t="s">
        <v>98</v>
      </c>
      <c r="K7" s="37" t="s">
        <v>99</v>
      </c>
      <c r="L7" s="37" t="s">
        <v>100</v>
      </c>
      <c r="M7" s="37" t="s">
        <v>101</v>
      </c>
      <c r="N7" s="38" t="s">
        <v>102</v>
      </c>
      <c r="O7" s="38">
        <v>50.92</v>
      </c>
      <c r="P7" s="38">
        <v>1.3</v>
      </c>
      <c r="Q7" s="38">
        <v>84.28</v>
      </c>
      <c r="R7" s="38">
        <v>2478</v>
      </c>
      <c r="S7" s="38">
        <v>55033</v>
      </c>
      <c r="T7" s="38">
        <v>70.400000000000006</v>
      </c>
      <c r="U7" s="38">
        <v>781.72</v>
      </c>
      <c r="V7" s="38">
        <v>712</v>
      </c>
      <c r="W7" s="38">
        <v>0.8</v>
      </c>
      <c r="X7" s="38">
        <v>890</v>
      </c>
      <c r="Y7" s="38">
        <v>101.56</v>
      </c>
      <c r="Z7" s="38">
        <v>102.25</v>
      </c>
      <c r="AA7" s="38">
        <v>98.66</v>
      </c>
      <c r="AB7" s="38">
        <v>106.02</v>
      </c>
      <c r="AC7" s="38">
        <v>104.02</v>
      </c>
      <c r="AD7" s="38">
        <v>100.85</v>
      </c>
      <c r="AE7" s="38">
        <v>102.13</v>
      </c>
      <c r="AF7" s="38">
        <v>101.72</v>
      </c>
      <c r="AG7" s="38">
        <v>102.73</v>
      </c>
      <c r="AH7" s="38">
        <v>105.78</v>
      </c>
      <c r="AI7" s="38">
        <v>104.83</v>
      </c>
      <c r="AJ7" s="38">
        <v>0</v>
      </c>
      <c r="AK7" s="38">
        <v>0</v>
      </c>
      <c r="AL7" s="38">
        <v>0.73</v>
      </c>
      <c r="AM7" s="38">
        <v>0</v>
      </c>
      <c r="AN7" s="38">
        <v>0</v>
      </c>
      <c r="AO7" s="38">
        <v>110.77</v>
      </c>
      <c r="AP7" s="38">
        <v>109.51</v>
      </c>
      <c r="AQ7" s="38">
        <v>112.88</v>
      </c>
      <c r="AR7" s="38">
        <v>94.97</v>
      </c>
      <c r="AS7" s="38">
        <v>63.96</v>
      </c>
      <c r="AT7" s="38">
        <v>61.55</v>
      </c>
      <c r="AU7" s="38">
        <v>20.57</v>
      </c>
      <c r="AV7" s="38">
        <v>29.05</v>
      </c>
      <c r="AW7" s="38">
        <v>33.28</v>
      </c>
      <c r="AX7" s="38">
        <v>24.22</v>
      </c>
      <c r="AY7" s="38">
        <v>25.41</v>
      </c>
      <c r="AZ7" s="38">
        <v>46.78</v>
      </c>
      <c r="BA7" s="38">
        <v>47.44</v>
      </c>
      <c r="BB7" s="38">
        <v>49.18</v>
      </c>
      <c r="BC7" s="38">
        <v>47.72</v>
      </c>
      <c r="BD7" s="38">
        <v>44.24</v>
      </c>
      <c r="BE7" s="38">
        <v>45.34</v>
      </c>
      <c r="BF7" s="38">
        <v>944.45</v>
      </c>
      <c r="BG7" s="38">
        <v>1096.79</v>
      </c>
      <c r="BH7" s="38">
        <v>998.25</v>
      </c>
      <c r="BI7" s="38">
        <v>1021.78</v>
      </c>
      <c r="BJ7" s="38">
        <v>902.86</v>
      </c>
      <c r="BK7" s="38">
        <v>1298.9100000000001</v>
      </c>
      <c r="BL7" s="38">
        <v>1243.71</v>
      </c>
      <c r="BM7" s="38">
        <v>1194.1500000000001</v>
      </c>
      <c r="BN7" s="38">
        <v>1206.79</v>
      </c>
      <c r="BO7" s="38">
        <v>1258.43</v>
      </c>
      <c r="BP7" s="38">
        <v>1260.21</v>
      </c>
      <c r="BQ7" s="38">
        <v>67.680000000000007</v>
      </c>
      <c r="BR7" s="38">
        <v>73.14</v>
      </c>
      <c r="BS7" s="38">
        <v>70.14</v>
      </c>
      <c r="BT7" s="38">
        <v>76.94</v>
      </c>
      <c r="BU7" s="38">
        <v>72.08</v>
      </c>
      <c r="BV7" s="38">
        <v>69.87</v>
      </c>
      <c r="BW7" s="38">
        <v>74.3</v>
      </c>
      <c r="BX7" s="38">
        <v>72.260000000000005</v>
      </c>
      <c r="BY7" s="38">
        <v>71.84</v>
      </c>
      <c r="BZ7" s="38">
        <v>73.36</v>
      </c>
      <c r="CA7" s="38">
        <v>75.290000000000006</v>
      </c>
      <c r="CB7" s="38">
        <v>230.12</v>
      </c>
      <c r="CC7" s="38">
        <v>215.38</v>
      </c>
      <c r="CD7" s="38">
        <v>222.42</v>
      </c>
      <c r="CE7" s="38">
        <v>200.59</v>
      </c>
      <c r="CF7" s="38">
        <v>205.23</v>
      </c>
      <c r="CG7" s="38">
        <v>234.96</v>
      </c>
      <c r="CH7" s="38">
        <v>221.81</v>
      </c>
      <c r="CI7" s="38">
        <v>230.02</v>
      </c>
      <c r="CJ7" s="38">
        <v>228.47</v>
      </c>
      <c r="CK7" s="38">
        <v>224.88</v>
      </c>
      <c r="CL7" s="38">
        <v>215.41</v>
      </c>
      <c r="CM7" s="38">
        <v>91.51</v>
      </c>
      <c r="CN7" s="38">
        <v>91.78</v>
      </c>
      <c r="CO7" s="38" t="s">
        <v>102</v>
      </c>
      <c r="CP7" s="38" t="s">
        <v>102</v>
      </c>
      <c r="CQ7" s="38" t="s">
        <v>102</v>
      </c>
      <c r="CR7" s="38">
        <v>42.9</v>
      </c>
      <c r="CS7" s="38">
        <v>43.36</v>
      </c>
      <c r="CT7" s="38">
        <v>42.56</v>
      </c>
      <c r="CU7" s="38">
        <v>42.47</v>
      </c>
      <c r="CV7" s="38">
        <v>42.4</v>
      </c>
      <c r="CW7" s="38">
        <v>42.9</v>
      </c>
      <c r="CX7" s="38">
        <v>95.45</v>
      </c>
      <c r="CY7" s="38">
        <v>97.75</v>
      </c>
      <c r="CZ7" s="38">
        <v>97.75</v>
      </c>
      <c r="DA7" s="38">
        <v>99.02</v>
      </c>
      <c r="DB7" s="38">
        <v>99.02</v>
      </c>
      <c r="DC7" s="38">
        <v>83.5</v>
      </c>
      <c r="DD7" s="38">
        <v>83.06</v>
      </c>
      <c r="DE7" s="38">
        <v>83.32</v>
      </c>
      <c r="DF7" s="38">
        <v>83.75</v>
      </c>
      <c r="DG7" s="38">
        <v>84.19</v>
      </c>
      <c r="DH7" s="38">
        <v>84.75</v>
      </c>
      <c r="DI7" s="38">
        <v>2.93</v>
      </c>
      <c r="DJ7" s="38">
        <v>6.16</v>
      </c>
      <c r="DK7" s="38">
        <v>8.5</v>
      </c>
      <c r="DL7" s="38">
        <v>11.15</v>
      </c>
      <c r="DM7" s="38">
        <v>13.76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2022-01-27T06:49:22Z</cp:lastPrinted>
  <dcterms:created xsi:type="dcterms:W3CDTF">2021-12-03T07:25:26Z</dcterms:created>
  <dcterms:modified xsi:type="dcterms:W3CDTF">2022-01-27T23:53:53Z</dcterms:modified>
  <cp:category/>
</cp:coreProperties>
</file>