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新)groups\11上下水道事業所\（原課）上下水道課\P08上下水道課\5下水道庶務\1調査回答\R5調査報告\R6.1.18_公営企業に係る経営比較分析表（令和４年度決算）の分析等について\"/>
    </mc:Choice>
  </mc:AlternateContent>
  <workbookProtection workbookAlgorithmName="SHA-512" workbookHashValue="8C7ZBm0wKMqY7lZazO4CWMQAnnus+TyPaealo4iI91NzTops2SoJM48a+KG9YgznUQpFl+WT3KD0VC4oVS1BVw==" workbookSaltValue="scLXKeuJtgsSVTeqPkMXb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<sst xmlns="http://schemas.openxmlformats.org/spreadsheetml/2006/main" count="236" uniqueCount="116">
  <si>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</si>
  <si>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</si>
  <si>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</si>
  <si>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</si>
  <si>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</si>
  <si>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</si>
  <si>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</si>
  <si>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</si>
  <si>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</si>
  <si>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</si>
  <si>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</si>
  <si>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</si>
  <si>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</si>
  <si>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</si>
  <si>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</si>
  <si>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</si>
  <si>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</si>
  <si>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</si>
  <si>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</si>
  <si>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</si>
  <si>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</si>
  <si>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</si>
  <si>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</si>
  <si>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</si>
  <si>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</si>
  <si>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</si>
  <si>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</si>
  <si>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</si>
  <si>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</si>
  <si>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</si>
  <si>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</si>
  <si>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</si>
  <si>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</si>
  <si>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</si>
  <si>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</si>
  <si>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</si>
  <si>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</si>
  <si>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</si>
  <si>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</si>
  <si>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</si>
  <si>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</si>
  <si>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</si>
  <si>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</si>
  <si>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</si>
  <si>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</si>
  <si>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</si>
  <si>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</si>
  <si>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</si>
  <si>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</si>
  <si>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</si>
  <si>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</si>
  <si>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</si>
  <si>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</si>
  <si>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</si>
  <si>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</si>
  <si>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</si>
  <si>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</si>
  <si>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</si>
  <si>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</si>
  <si>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</si>
  <si>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</si>
  <si>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</si>
  <si>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</si>
  <si>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</si>
  <si>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</si>
  <si>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</si>
  <si>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</si>
  <si>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</si>
  <si>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</si>
  <si>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</si>
  <si>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</si>
  <si>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</si>
  <si>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</si>
  <si>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</si>
  <si>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</si>
  <si>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</si>
  <si>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</si>
  <si>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</si>
  <si>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</si>
  <si>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</si>
  <si>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</si>
  <si>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</si>
  <si>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</si>
  <si>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</si>
  <si>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</si>
  <si>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</si>
  <si>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</si>
  <si>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</si>
  <si>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</si>
  <si>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</si>
  <si>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</si>
  <si>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</si>
  <si>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</si>
  <si>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</si>
  <si>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</si>
  <si>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</si>
  <si>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</si>
  <si>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</si>
  <si>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</si>
  <si>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</si>
  <si>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</si>
  <si>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</si>
  <si>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</si>
  <si>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</si>
  <si>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</si>
  <si>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</si>
  <si>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</si>
  <si>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</si>
  <si>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</si>
  <si>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</si>
  <si>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</si>
  <si>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</si>
  <si>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</si>
  <si>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①有形固定資産減価償却率は、類似団体と比較して低い水準ではあるもの徐々に増加しており、老朽化が進行している状況です。
②管渠老朽化率、③管渠改善率については、現時点で法定耐用年数を超えた施設がないため0％となっています。</t>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</si>
  <si>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phoneticPr fontId="4"/>
  </si>
  <si>
    <t>①経常収支比率は類似団体の水準を下回ったものの100%を超えており、②累積欠損金もなく黒字を維持しています。
③流動比率は類似団体をやや下回っており、現金が少なく厳しい資金状況です。
①・③については一般会計繰入金によって大きく増減することから、注意が必要です。
④企業債残高対事業規模比率は当事業では類似団体より低い水準となっています。
⑤経費回収率は類似団体を超えていますが依然として100%を下回る水準にあり、使用料収入と経費のバランスに課題があるといえます。
⑥汚水処理原価については類似団体を下回っていますが、引き続き汚水処理費の抑制に努めます。
⑧水洗化率は、類似団体を大きく上回る水準で推移しています。</t>
    <rPh sb="16" eb="18">
      <t>シタマワ</t>
    </rPh>
    <rPh sb="75" eb="77">
      <t>ゲンキン</t>
    </rPh>
    <rPh sb="78" eb="79">
      <t>スク</t>
    </rPh>
    <rPh sb="81" eb="82">
      <t>キビ</t>
    </rPh>
    <rPh sb="84" eb="86">
      <t>シキン</t>
    </rPh>
    <rPh sb="86" eb="88">
      <t>ジョウキョウ</t>
    </rPh>
    <rPh sb="146" eb="147">
      <t>トウ</t>
    </rPh>
    <rPh sb="147" eb="149">
      <t>ジギョウ</t>
    </rPh>
    <rPh sb="157" eb="158">
      <t>ヒク</t>
    </rPh>
    <rPh sb="177" eb="179">
      <t>ルイジ</t>
    </rPh>
    <rPh sb="179" eb="181">
      <t>ダンタイ</t>
    </rPh>
    <rPh sb="182" eb="183">
      <t>コ</t>
    </rPh>
    <rPh sb="189" eb="191">
      <t>イゼン</t>
    </rPh>
    <rPh sb="199" eb="201">
      <t>シタマワ</t>
    </rPh>
    <rPh sb="202" eb="204">
      <t>スイジュン</t>
    </rPh>
    <rPh sb="208" eb="211">
      <t>シヨウリョウ</t>
    </rPh>
    <rPh sb="211" eb="213">
      <t>シュウニュウ</t>
    </rPh>
    <rPh sb="214" eb="216">
      <t>ケイヒ</t>
    </rPh>
    <rPh sb="222" eb="224">
      <t>カダイ</t>
    </rPh>
    <rPh sb="251" eb="253">
      <t>シタマワ</t>
    </rPh>
    <rPh sb="260" eb="261">
      <t>ヒ</t>
    </rPh>
    <rPh sb="262" eb="263">
      <t>ツヅ</t>
    </rPh>
    <rPh sb="264" eb="266">
      <t>オスイ</t>
    </rPh>
    <rPh sb="266" eb="268">
      <t>ショリ</t>
    </rPh>
    <rPh sb="268" eb="269">
      <t>ヒ</t>
    </rPh>
    <rPh sb="270" eb="272">
      <t>ヨクセイ</t>
    </rPh>
    <rPh sb="273" eb="274">
      <t>ツト</t>
    </rPh>
    <rPh sb="291" eb="292">
      <t>オオ</t>
    </rPh>
    <rPh sb="300" eb="30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</si>
</sst>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2-4852-B8B0-9C05A05AA7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91C2-4852-B8B0-9C05A05AA7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FD-4570-8557-B7FDE77993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2FD-4570-8557-B7FDE77993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97.75</c:v>
                </c:pt>
                <c:pt idx="1">
                  <c:v>99.02</c:v>
                </c:pt>
                <c:pt idx="2">
                  <c:v>99.02</c:v>
                </c:pt>
                <c:pt idx="3">
                  <c:v>98.98</c:v>
                </c:pt>
                <c:pt idx="4">
                  <c:v>97.76</c:v>
                </c:pt>
              </c:numCache>
            </c:numRef>
          </c:val>
          <c:extLst>
            <c:ext xmlns:c16="http://schemas.microsoft.com/office/drawing/2014/chart" uri="{C3380CC4-5D6E-409C-BE32-E72D297353CC}">
              <c16:uniqueId val="{00000000-9E99-4F1E-B1FF-02BFC6826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E99-4F1E-B1FF-02BFC6826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98.66</c:v>
                </c:pt>
                <c:pt idx="1">
                  <c:v>106.02</c:v>
                </c:pt>
                <c:pt idx="2">
                  <c:v>104.02</c:v>
                </c:pt>
                <c:pt idx="3">
                  <c:v>105.95</c:v>
                </c:pt>
                <c:pt idx="4">
                  <c:v>104.52</c:v>
                </c:pt>
              </c:numCache>
            </c:numRef>
          </c:val>
          <c:extLst>
            <c:ext xmlns:c16="http://schemas.microsoft.com/office/drawing/2014/chart" uri="{C3380CC4-5D6E-409C-BE32-E72D297353CC}">
              <c16:uniqueId val="{00000000-FC53-47CC-B230-F06404EE21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FC53-47CC-B230-F06404EE21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8.5</c:v>
                </c:pt>
                <c:pt idx="1">
                  <c:v>11.15</c:v>
                </c:pt>
                <c:pt idx="2">
                  <c:v>13.76</c:v>
                </c:pt>
                <c:pt idx="3">
                  <c:v>16.3</c:v>
                </c:pt>
                <c:pt idx="4">
                  <c:v>18.73</c:v>
                </c:pt>
              </c:numCache>
            </c:numRef>
          </c:val>
          <c:extLst>
            <c:ext xmlns:c16="http://schemas.microsoft.com/office/drawing/2014/chart" uri="{C3380CC4-5D6E-409C-BE32-E72D297353CC}">
              <c16:uniqueId val="{00000000-1404-4FB5-A36B-DF8EC531F8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1404-4FB5-A36B-DF8EC531F8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C-40E0-A960-191EC673F8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BF0C-40E0-A960-191EC673F8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0.73</c:v>
                </c:pt>
                <c:pt idx="1">
                  <c:v>0</c:v>
                </c:pt>
                <c:pt idx="2">
                  <c:v>0</c:v>
                </c:pt>
                <c:pt idx="3">
                  <c:v>0</c:v>
                </c:pt>
                <c:pt idx="4">
                  <c:v>0</c:v>
                </c:pt>
              </c:numCache>
            </c:numRef>
          </c:val>
          <c:extLst>
            <c:ext xmlns:c16="http://schemas.microsoft.com/office/drawing/2014/chart" uri="{C3380CC4-5D6E-409C-BE32-E72D297353CC}">
              <c16:uniqueId val="{00000000-FF33-4D10-A966-29161DB95A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FF33-4D10-A966-29161DB95A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33.28</c:v>
                </c:pt>
                <c:pt idx="1">
                  <c:v>24.22</c:v>
                </c:pt>
                <c:pt idx="2">
                  <c:v>25.41</c:v>
                </c:pt>
                <c:pt idx="3">
                  <c:v>36.01</c:v>
                </c:pt>
                <c:pt idx="4">
                  <c:v>35.64</c:v>
                </c:pt>
              </c:numCache>
            </c:numRef>
          </c:val>
          <c:extLst>
            <c:ext xmlns:c16="http://schemas.microsoft.com/office/drawing/2014/chart" uri="{C3380CC4-5D6E-409C-BE32-E72D297353CC}">
              <c16:uniqueId val="{00000000-A78D-4D29-A57E-B1B85BCD08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A78D-4D29-A57E-B1B85BCD08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998.25</c:v>
                </c:pt>
                <c:pt idx="1">
                  <c:v>1021.78</c:v>
                </c:pt>
                <c:pt idx="2">
                  <c:v>902.86</c:v>
                </c:pt>
                <c:pt idx="3">
                  <c:v>889.08</c:v>
                </c:pt>
                <c:pt idx="4">
                  <c:v>860.6</c:v>
                </c:pt>
              </c:numCache>
            </c:numRef>
          </c:val>
          <c:extLst>
            <c:ext xmlns:c16="http://schemas.microsoft.com/office/drawing/2014/chart" uri="{C3380CC4-5D6E-409C-BE32-E72D297353CC}">
              <c16:uniqueId val="{00000000-B156-4FEB-9B38-6358053663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156-4FEB-9B38-6358053663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70.14</c:v>
                </c:pt>
                <c:pt idx="1">
                  <c:v>76.94</c:v>
                </c:pt>
                <c:pt idx="2">
                  <c:v>72.08</c:v>
                </c:pt>
                <c:pt idx="3">
                  <c:v>77.38</c:v>
                </c:pt>
                <c:pt idx="4">
                  <c:v>96.59</c:v>
                </c:pt>
              </c:numCache>
            </c:numRef>
          </c:val>
          <c:extLst>
            <c:ext xmlns:c16="http://schemas.microsoft.com/office/drawing/2014/chart" uri="{C3380CC4-5D6E-409C-BE32-E72D297353CC}">
              <c16:uniqueId val="{00000000-A4A9-4301-A74E-6EC162121E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4A9-4301-A74E-6EC162121E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222.42</c:v>
                </c:pt>
                <c:pt idx="1">
                  <c:v>200.59</c:v>
                </c:pt>
                <c:pt idx="2">
                  <c:v>205.23</c:v>
                </c:pt>
                <c:pt idx="3">
                  <c:v>200.24</c:v>
                </c:pt>
                <c:pt idx="4">
                  <c:v>159.30000000000001</c:v>
                </c:pt>
              </c:numCache>
            </c:numRef>
          </c:val>
          <c:extLst>
            <c:ext xmlns:c16="http://schemas.microsoft.com/office/drawing/2014/chart" uri="{C3380CC4-5D6E-409C-BE32-E72D297353CC}">
              <c16:uniqueId val="{00000000-640F-48C6-9FAD-4FE1E7CC79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40F-48C6-9FAD-4FE1E7CC79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6" sqref="AF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湖南市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54601</v>
      </c>
      <c r="AM8" s="42"/>
      <c r="AN8" s="42"/>
      <c r="AO8" s="42"/>
      <c r="AP8" s="42"/>
      <c r="AQ8" s="42"/>
      <c r="AR8" s="42"/>
      <c r="AS8" s="42"/>
      <c r="AT8" s="35">
        <f>データ!T6</f>
        <v>70.400000000000006</v>
      </c>
      <c r="AU8" s="35"/>
      <c r="AV8" s="35"/>
      <c r="AW8" s="35"/>
      <c r="AX8" s="35"/>
      <c r="AY8" s="35"/>
      <c r="AZ8" s="35"/>
      <c r="BA8" s="35"/>
      <c r="BB8" s="35">
        <f>データ!U6</f>
        <v>775.58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54.25</v>
      </c>
      <c r="J10" s="35"/>
      <c r="K10" s="35"/>
      <c r="L10" s="35"/>
      <c r="M10" s="35"/>
      <c r="N10" s="35"/>
      <c r="O10" s="35"/>
      <c r="P10" s="35">
        <f>データ!P6</f>
        <v>1.23</v>
      </c>
      <c r="Q10" s="35"/>
      <c r="R10" s="35"/>
      <c r="S10" s="35"/>
      <c r="T10" s="35"/>
      <c r="U10" s="35"/>
      <c r="V10" s="35"/>
      <c r="W10" s="35">
        <f>データ!Q6</f>
        <v>87.36</v>
      </c>
      <c r="X10" s="35"/>
      <c r="Y10" s="35"/>
      <c r="Z10" s="35"/>
      <c r="AA10" s="35"/>
      <c r="AB10" s="35"/>
      <c r="AC10" s="35"/>
      <c r="AD10" s="42">
        <f>データ!R6</f>
        <v>2478</v>
      </c>
      <c r="AE10" s="42"/>
      <c r="AF10" s="42"/>
      <c r="AG10" s="42"/>
      <c r="AH10" s="42"/>
      <c r="AI10" s="42"/>
      <c r="AJ10" s="42"/>
      <c r="AK10" s="2"/>
      <c r="AL10" s="42">
        <f>データ!V6</f>
        <v>670</v>
      </c>
      <c r="AM10" s="42"/>
      <c r="AN10" s="42"/>
      <c r="AO10" s="42"/>
      <c r="AP10" s="42"/>
      <c r="AQ10" s="42"/>
      <c r="AR10" s="42"/>
      <c r="AS10" s="42"/>
      <c r="AT10" s="35">
        <f>データ!W6</f>
        <v>0.8</v>
      </c>
      <c r="AU10" s="35"/>
      <c r="AV10" s="35"/>
      <c r="AW10" s="35"/>
      <c r="AX10" s="35"/>
      <c r="AY10" s="35"/>
      <c r="AZ10" s="35"/>
      <c r="BA10" s="35"/>
      <c r="BB10" s="35">
        <f>データ!X6</f>
        <v>837.5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nLOLpcsIpBW1kXbAiOHbxFQh2y0ElW+YSQm/BcxqybS8cFeUI3aLRGmbeeExxWEuDvwmD/3cIGpHDIbzP64kA==" saltValue="/FtOx8/P0x3Q9rVu3dlZ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252115</v>
      </c>
      <c r="D6" s="19">
        <f t="shared" si="3"/>
        <v>46</v>
      </c>
      <c r="E6" s="19">
        <f t="shared" si="3"/>
        <v>17</v>
      </c>
      <c r="F6" s="19">
        <f t="shared" si="3"/>
        <v>4</v>
      </c>
      <c r="G6" s="19">
        <f t="shared" si="3"/>
        <v>0</v>
      </c>
      <c r="H6" s="19" t="str">
        <f t="shared" si="3"/>
        <v>滋賀県　湖南市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54.25</v>
      </c>
      <c r="P6" s="20">
        <f t="shared" si="3"/>
        <v>1.23</v>
      </c>
      <c r="Q6" s="20">
        <f t="shared" si="3"/>
        <v>87.36</v>
      </c>
      <c r="R6" s="20">
        <f t="shared" si="3"/>
        <v>2478</v>
      </c>
      <c r="S6" s="20">
        <f t="shared" si="3"/>
        <v>54601</v>
      </c>
      <c r="T6" s="20">
        <f t="shared" si="3"/>
        <v>70.400000000000006</v>
      </c>
      <c r="U6" s="20">
        <f t="shared" si="3"/>
        <v>775.58</v>
      </c>
      <c r="V6" s="20">
        <f t="shared" si="3"/>
        <v>670</v>
      </c>
      <c r="W6" s="20">
        <f t="shared" si="3"/>
        <v>0.8</v>
      </c>
      <c r="X6" s="20">
        <f t="shared" si="3"/>
        <v>837.5</v>
      </c>
      <c r="Y6" s="21">
        <f>IF(Y7="",NA(),Y7)</f>
        <v>98.66</v>
      </c>
      <c r="Z6" s="21">
        <f t="shared" ref="Z6:AH6" si="4">IF(Z7="",NA(),Z7)</f>
        <v>106.02</v>
      </c>
      <c r="AA6" s="21">
        <f t="shared" si="4"/>
        <v>104.02</v>
      </c>
      <c r="AB6" s="21">
        <f t="shared" si="4"/>
        <v>105.95</v>
      </c>
      <c r="AC6" s="21">
        <f t="shared" si="4"/>
        <v>104.52</v>
      </c>
      <c r="AD6" s="21">
        <f t="shared" si="4"/>
        <v>101.72</v>
      </c>
      <c r="AE6" s="21">
        <f t="shared" si="4"/>
        <v>102.73</v>
      </c>
      <c r="AF6" s="21">
        <f t="shared" si="4"/>
        <v>105.78</v>
      </c>
      <c r="AG6" s="21">
        <f t="shared" si="4"/>
        <v>106.09</v>
      </c>
      <c r="AH6" s="21">
        <f t="shared" si="4"/>
        <v>106.44</v>
      </c>
      <c r="AI6" s="20" t="str">
        <f>IF(AI7="","",IF(AI7="-","【-】","【"&amp;SUBSTITUTE(TEXT(AI7,"#,##0.00"),"-","△")&amp;"】"))</f>
        <v>【104.54】</v>
      </c>
      <c r="AJ6" s="21">
        <f>IF(AJ7="",NA(),AJ7)</f>
        <v>0.73</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33.28</v>
      </c>
      <c r="AV6" s="21">
        <f t="shared" ref="AV6:BD6" si="6">IF(AV7="",NA(),AV7)</f>
        <v>24.22</v>
      </c>
      <c r="AW6" s="21">
        <f t="shared" si="6"/>
        <v>25.41</v>
      </c>
      <c r="AX6" s="21">
        <f t="shared" si="6"/>
        <v>36.01</v>
      </c>
      <c r="AY6" s="21">
        <f t="shared" si="6"/>
        <v>35.64</v>
      </c>
      <c r="AZ6" s="21">
        <f t="shared" si="6"/>
        <v>49.18</v>
      </c>
      <c r="BA6" s="21">
        <f t="shared" si="6"/>
        <v>47.72</v>
      </c>
      <c r="BB6" s="21">
        <f t="shared" si="6"/>
        <v>44.24</v>
      </c>
      <c r="BC6" s="21">
        <f t="shared" si="6"/>
        <v>43.07</v>
      </c>
      <c r="BD6" s="21">
        <f t="shared" si="6"/>
        <v>45.42</v>
      </c>
      <c r="BE6" s="20" t="str">
        <f>IF(BE7="","",IF(BE7="-","【-】","【"&amp;SUBSTITUTE(TEXT(BE7,"#,##0.00"),"-","△")&amp;"】"))</f>
        <v>【44.25】</v>
      </c>
      <c r="BF6" s="21">
        <f>IF(BF7="",NA(),BF7)</f>
        <v>998.25</v>
      </c>
      <c r="BG6" s="21">
        <f t="shared" ref="BG6:BO6" si="7">IF(BG7="",NA(),BG7)</f>
        <v>1021.78</v>
      </c>
      <c r="BH6" s="21">
        <f t="shared" si="7"/>
        <v>902.86</v>
      </c>
      <c r="BI6" s="21">
        <f t="shared" si="7"/>
        <v>889.08</v>
      </c>
      <c r="BJ6" s="21">
        <f t="shared" si="7"/>
        <v>860.6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70.14</v>
      </c>
      <c r="BR6" s="21">
        <f t="shared" ref="BR6:BZ6" si="8">IF(BR7="",NA(),BR7)</f>
        <v>76.94</v>
      </c>
      <c r="BS6" s="21">
        <f t="shared" si="8"/>
        <v>72.08</v>
      </c>
      <c r="BT6" s="21">
        <f t="shared" si="8"/>
        <v>77.38</v>
      </c>
      <c r="BU6" s="21">
        <f t="shared" si="8"/>
        <v>96.59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222.42</v>
      </c>
      <c r="CC6" s="21">
        <f t="shared" ref="CC6:CK6" si="9">IF(CC7="",NA(),CC7)</f>
        <v>200.59</v>
      </c>
      <c r="CD6" s="21">
        <f t="shared" si="9"/>
        <v>205.23</v>
      </c>
      <c r="CE6" s="21">
        <f t="shared" si="9"/>
        <v>200.24</v>
      </c>
      <c r="CF6" s="21">
        <f t="shared" si="9"/>
        <v>159.30000000000001</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97.75</v>
      </c>
      <c r="CY6" s="21">
        <f t="shared" ref="CY6:DG6" si="11">IF(CY7="",NA(),CY7)</f>
        <v>99.02</v>
      </c>
      <c r="CZ6" s="21">
        <f t="shared" si="11"/>
        <v>99.02</v>
      </c>
      <c r="DA6" s="21">
        <f t="shared" si="11"/>
        <v>98.98</v>
      </c>
      <c r="DB6" s="21">
        <f t="shared" si="11"/>
        <v>97.76</v>
      </c>
      <c r="DC6" s="21">
        <f t="shared" si="11"/>
        <v>83.32</v>
      </c>
      <c r="DD6" s="21">
        <f t="shared" si="11"/>
        <v>83.75</v>
      </c>
      <c r="DE6" s="21">
        <f t="shared" si="11"/>
        <v>84.19</v>
      </c>
      <c r="DF6" s="21">
        <f t="shared" si="11"/>
        <v>84.34</v>
      </c>
      <c r="DG6" s="21">
        <f t="shared" si="11"/>
        <v>84.34</v>
      </c>
      <c r="DH6" s="20" t="str">
        <f>IF(DH7="","",IF(DH7="-","【-】","【"&amp;SUBSTITUTE(TEXT(DH7,"#,##0.00"),"-","△")&amp;"】"))</f>
        <v>【85.67】</v>
      </c>
      <c r="DI6" s="21">
        <f>IF(DI7="",NA(),DI7)</f>
        <v>8.5</v>
      </c>
      <c r="DJ6" s="21">
        <f t="shared" ref="DJ6:DR6" si="12">IF(DJ7="",NA(),DJ7)</f>
        <v>11.15</v>
      </c>
      <c r="DK6" s="21">
        <f t="shared" si="12"/>
        <v>13.76</v>
      </c>
      <c r="DL6" s="21">
        <f t="shared" si="12"/>
        <v>16.3</v>
      </c>
      <c r="DM6" s="21">
        <f t="shared" si="12"/>
        <v>18.73</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252115</v>
      </c>
      <c r="D7" s="23">
        <v>46</v>
      </c>
      <c r="E7" s="23">
        <v>17</v>
      </c>
      <c r="F7" s="23">
        <v>4</v>
      </c>
      <c r="G7" s="23">
        <v>0</v>
      </c>
      <c r="H7" s="23" t="s">
        <v>96</v>
      </c>
      <c r="I7" s="23" t="s">
        <v>97</v>
      </c>
      <c r="J7" s="23" t="s">
        <v>98</v>
      </c>
      <c r="K7" s="23" t="s">
        <v>99</v>
      </c>
      <c r="L7" s="23" t="s">
        <v>100</v>
      </c>
      <c r="M7" s="23" t="s">
        <v>101</v>
      </c>
      <c r="N7" s="24" t="s">
        <v>102</v>
      </c>
      <c r="O7" s="24">
        <v>54.25</v>
      </c>
      <c r="P7" s="24">
        <v>1.23</v>
      </c>
      <c r="Q7" s="24">
        <v>87.36</v>
      </c>
      <c r="R7" s="24">
        <v>2478</v>
      </c>
      <c r="S7" s="24">
        <v>54601</v>
      </c>
      <c r="T7" s="24">
        <v>70.400000000000006</v>
      </c>
      <c r="U7" s="24">
        <v>775.58</v>
      </c>
      <c r="V7" s="24">
        <v>670</v>
      </c>
      <c r="W7" s="24">
        <v>0.8</v>
      </c>
      <c r="X7" s="24">
        <v>837.5</v>
      </c>
      <c r="Y7" s="24">
        <v>98.66</v>
      </c>
      <c r="Z7" s="24">
        <v>106.02</v>
      </c>
      <c r="AA7" s="24">
        <v>104.02</v>
      </c>
      <c r="AB7" s="24">
        <v>105.95</v>
      </c>
      <c r="AC7" s="24">
        <v>104.52</v>
      </c>
      <c r="AD7" s="24">
        <v>101.72</v>
      </c>
      <c r="AE7" s="24">
        <v>102.73</v>
      </c>
      <c r="AF7" s="24">
        <v>105.78</v>
      </c>
      <c r="AG7" s="24">
        <v>106.09</v>
      </c>
      <c r="AH7" s="24">
        <v>106.44</v>
      </c>
      <c r="AI7" s="24">
        <v>104.54</v>
      </c>
      <c r="AJ7" s="24">
        <v>0.73</v>
      </c>
      <c r="AK7" s="24">
        <v>0</v>
      </c>
      <c r="AL7" s="24">
        <v>0</v>
      </c>
      <c r="AM7" s="24">
        <v>0</v>
      </c>
      <c r="AN7" s="24">
        <v>0</v>
      </c>
      <c r="AO7" s="24">
        <v>112.88</v>
      </c>
      <c r="AP7" s="24">
        <v>94.97</v>
      </c>
      <c r="AQ7" s="24">
        <v>63.96</v>
      </c>
      <c r="AR7" s="24">
        <v>69.42</v>
      </c>
      <c r="AS7" s="24">
        <v>72.86</v>
      </c>
      <c r="AT7" s="24">
        <v>65.930000000000007</v>
      </c>
      <c r="AU7" s="24">
        <v>33.28</v>
      </c>
      <c r="AV7" s="24">
        <v>24.22</v>
      </c>
      <c r="AW7" s="24">
        <v>25.41</v>
      </c>
      <c r="AX7" s="24">
        <v>36.01</v>
      </c>
      <c r="AY7" s="24">
        <v>35.64</v>
      </c>
      <c r="AZ7" s="24">
        <v>49.18</v>
      </c>
      <c r="BA7" s="24">
        <v>47.72</v>
      </c>
      <c r="BB7" s="24">
        <v>44.24</v>
      </c>
      <c r="BC7" s="24">
        <v>43.07</v>
      </c>
      <c r="BD7" s="24">
        <v>45.42</v>
      </c>
      <c r="BE7" s="24">
        <v>44.25</v>
      </c>
      <c r="BF7" s="24">
        <v>998.25</v>
      </c>
      <c r="BG7" s="24">
        <v>1021.78</v>
      </c>
      <c r="BH7" s="24">
        <v>902.86</v>
      </c>
      <c r="BI7" s="24">
        <v>889.08</v>
      </c>
      <c r="BJ7" s="24">
        <v>860.6</v>
      </c>
      <c r="BK7" s="24">
        <v>1194.1500000000001</v>
      </c>
      <c r="BL7" s="24">
        <v>1206.79</v>
      </c>
      <c r="BM7" s="24">
        <v>1258.43</v>
      </c>
      <c r="BN7" s="24">
        <v>1163.75</v>
      </c>
      <c r="BO7" s="24">
        <v>1195.47</v>
      </c>
      <c r="BP7" s="24">
        <v>1182.1099999999999</v>
      </c>
      <c r="BQ7" s="24">
        <v>70.14</v>
      </c>
      <c r="BR7" s="24">
        <v>76.94</v>
      </c>
      <c r="BS7" s="24">
        <v>72.08</v>
      </c>
      <c r="BT7" s="24">
        <v>77.38</v>
      </c>
      <c r="BU7" s="24">
        <v>96.59</v>
      </c>
      <c r="BV7" s="24">
        <v>72.260000000000005</v>
      </c>
      <c r="BW7" s="24">
        <v>71.84</v>
      </c>
      <c r="BX7" s="24">
        <v>73.36</v>
      </c>
      <c r="BY7" s="24">
        <v>72.599999999999994</v>
      </c>
      <c r="BZ7" s="24">
        <v>69.430000000000007</v>
      </c>
      <c r="CA7" s="24">
        <v>73.78</v>
      </c>
      <c r="CB7" s="24">
        <v>222.42</v>
      </c>
      <c r="CC7" s="24">
        <v>200.59</v>
      </c>
      <c r="CD7" s="24">
        <v>205.23</v>
      </c>
      <c r="CE7" s="24">
        <v>200.24</v>
      </c>
      <c r="CF7" s="24">
        <v>159.30000000000001</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97.75</v>
      </c>
      <c r="CY7" s="24">
        <v>99.02</v>
      </c>
      <c r="CZ7" s="24">
        <v>99.02</v>
      </c>
      <c r="DA7" s="24">
        <v>98.98</v>
      </c>
      <c r="DB7" s="24">
        <v>97.76</v>
      </c>
      <c r="DC7" s="24">
        <v>83.32</v>
      </c>
      <c r="DD7" s="24">
        <v>83.75</v>
      </c>
      <c r="DE7" s="24">
        <v>84.19</v>
      </c>
      <c r="DF7" s="24">
        <v>84.34</v>
      </c>
      <c r="DG7" s="24">
        <v>84.34</v>
      </c>
      <c r="DH7" s="24">
        <v>85.67</v>
      </c>
      <c r="DI7" s="24">
        <v>8.5</v>
      </c>
      <c r="DJ7" s="24">
        <v>11.15</v>
      </c>
      <c r="DK7" s="24">
        <v>13.76</v>
      </c>
      <c r="DL7" s="24">
        <v>16.3</v>
      </c>
      <c r="DM7" s="24">
        <v>18.73</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2023-12-12T00:56:48Z</dcterms:created>
  <dcterms:modified xsi:type="dcterms:W3CDTF">2024-02-02T06:40:40Z</dcterms:modified>
  <cp:category/>
</cp:coreProperties>
</file>