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nfile1\(新)groups\11上下水道事業所\（原課）上下水道課\P08上下水道課\5下水道庶務\1調査回答\R6調査報告\【2.7〆切】公営企業に係る経営比較分析表（令和5年度決算）の分析等について\"/>
    </mc:Choice>
  </mc:AlternateContent>
  <xr:revisionPtr revIDLastSave="0" documentId="13_ncr:1_{AB594C24-C793-48E5-8F3D-CD738BB17AB5}" xr6:coauthVersionLast="47" xr6:coauthVersionMax="47" xr10:uidLastSave="{00000000-0000-0000-0000-000000000000}"/>
  <workbookProtection workbookAlgorithmName="SHA-512" workbookHashValue="IOUwYNzwHsTGK2pkHKS1F6ZvKpJXE5OvwSt2Z0S/N8yfyc/5xoZ7FfTZ7YQbDhMYXxXBdTEnKpl8gNsdOFlqMw==" workbookSaltValue="nvyaZaumCBGzWmTfKHkc/w==" workbookSpinCount="100000" lockStructure="1"/>
  <bookViews>
    <workbookView xWindow="-30" yWindow="-163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 r="F85" i="4"/>
  <c r="E85" i="4"/>
  <c r="AT10" i="4"/>
  <c r="AL10" i="4"/>
  <c r="AL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<sst xmlns="http://schemas.openxmlformats.org/spreadsheetml/2006/main" count="236" uniqueCount="115">
  <si>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</si>
  <si>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</si>
  <si>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</si>
  <si>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</si>
  <si>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</si>
  <si>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</si>
  <si>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</si>
  <si>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</si>
  <si>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</si>
  <si>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</si>
  <si>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</si>
  <si>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</si>
  <si>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</si>
  <si>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</si>
  <si>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</si>
  <si>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</si>
  <si>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</si>
  <si>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</si>
  <si>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</si>
  <si>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</si>
  <si>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</si>
  <si>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</si>
  <si>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</si>
  <si>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</si>
  <si>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</si>
  <si>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</si>
  <si>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</si>
  <si>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</si>
  <si>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</si>
  <si>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</si>
  <si>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</si>
  <si>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</si>
  <si>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</si>
  <si>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</si>
  <si>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</si>
  <si>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</si>
  <si>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</si>
  <si>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</si>
  <si>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</si>
  <si>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</si>
  <si>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</si>
  <si>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</si>
  <si>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</si>
  <si>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</si>
  <si>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</si>
  <si>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</si>
  <si>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</si>
  <si>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</si>
  <si>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</si>
  <si>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</si>
  <si>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</si>
  <si>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</si>
  <si>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</si>
  <si>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</si>
  <si>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</si>
  <si>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</si>
  <si>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</si>
  <si>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</si>
  <si>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</si>
  <si>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</si>
  <si>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</si>
  <si>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</si>
  <si>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</si>
  <si>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</si>
  <si>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</si>
  <si>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</si>
  <si>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</si>
  <si>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</si>
  <si>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</si>
  <si>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</si>
  <si>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</si>
  <si>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</si>
  <si>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</si>
  <si>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</si>
  <si>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</si>
  <si>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</si>
  <si>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</si>
  <si>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</si>
  <si>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</si>
  <si>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</si>
  <si>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</si>
  <si>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</si>
  <si>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</si>
  <si>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</si>
  <si>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</si>
  <si>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</si>
  <si>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</si>
  <si>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</si>
  <si>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</si>
  <si>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</si>
  <si>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</si>
  <si>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</si>
  <si>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</si>
  <si>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</si>
  <si>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</si>
  <si>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</si>
  <si>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</si>
  <si>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</si>
  <si>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</si>
  <si>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</si>
  <si>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</si>
  <si>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</si>
  <si>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</si>
  <si>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</si>
  <si>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</si>
  <si>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</si>
  <si>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</si>
  <si>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</si>
  <si>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</si>
  <si>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</si>
  <si>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</si>
  <si>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</si>
  <si>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今後は、人口減少や節水意識の高まりなど水需要構造の変化により使用料収入の伸び悩みが見込まれます。施設においても今後見込まれる改築更新に多額の費用が必要となることから、より一層経営基盤の強化が求められます。
　そのため、使用料等の収入確保とストックマネジメント及び経営戦略に基づく計画的な取り組みを進め、健全かつ安定的な事業運営に努めていく必要があります。</t>
    <phoneticPr fontId="4"/>
  </si>
  <si>
    <t>①有形固定資産減価償却率は、類似団体と比較して低い水準ではあるもの確実に増加しており、老朽化が進行している状況です。
②管渠老朽化率は、現時点で法定耐用年数を超えた施設はありません。
③管渠改善率が類似団体より高い水準にあるのは、老朽化による施設の更新ではなく、長寿命化による改良を実施しているためです。</t>
    <rPh sb="33" eb="35">
      <t>カクジツ</t>
    </rPh>
    <phoneticPr fontId="4"/>
  </si>
  <si>
    <t>①経常収支比率は類似団体と比較して少し低い水準ではありますが100%を超え、②累積欠損金もなく黒字を維持しています。
③流動比率は、類似団体を比較すると下回っています。これは、下水道の初期整備に係る企業債の償還額が多いことが大きく影響し、現金が少なく厳しい資金状況です。
①・③については一般会計繰入金によって大きく増減することから、注意が必要です。
④企業債残高対事業規模比率は類似団体と同程度の水準です。依然として企業債残高が多い状況ではありますが、改善傾向にあります。
⑤経費回収率は、上昇傾向にあり、わずかですが、100%を超えて類似団体の水準を上回っています。今後も100％を超える状況を継続するため、下水道使用料の収入確保と汚水処理費の削減への取り組みを続けます。
⑥汚水処理原価についても減少傾向が続き、類似団体の水準をわずかに下回っています。引き続き投資の効率化や維持管理費の削減などに取り組みます。
⑧水洗化率は、類似団体と比較して大きく上回る水準です。引き続き水洗化促進に努めます。</t>
    <rPh sb="71" eb="73">
      <t>ヒカク</t>
    </rPh>
    <rPh sb="204" eb="206">
      <t>イゼン</t>
    </rPh>
    <rPh sb="229" eb="231">
      <t>ケイコウ</t>
    </rPh>
    <rPh sb="248" eb="250">
      <t>ケイコウ</t>
    </rPh>
    <rPh sb="266" eb="267">
      <t>コ</t>
    </rPh>
    <rPh sb="269" eb="273">
      <t>ルイジダンタイ</t>
    </rPh>
    <rPh sb="274" eb="276">
      <t>スイジュン</t>
    </rPh>
    <rPh sb="277" eb="279">
      <t>ウワマワ</t>
    </rPh>
    <rPh sb="285" eb="287">
      <t>コンゴ</t>
    </rPh>
    <rPh sb="293" eb="294">
      <t>コ</t>
    </rPh>
    <rPh sb="296" eb="298">
      <t>ジョウキョウ</t>
    </rPh>
    <rPh sb="299" eb="301">
      <t>ケイゾク</t>
    </rPh>
    <rPh sb="328" eb="329">
      <t>ト</t>
    </rPh>
    <rPh sb="330" eb="331">
      <t>ク</t>
    </rPh>
    <rPh sb="351" eb="355">
      <t>ゲンショウケイコウ</t>
    </rPh>
    <rPh sb="356" eb="357">
      <t>ツヅ</t>
    </rPh>
    <rPh sb="421" eb="423">
      <t>ヒカク</t>
    </rPh>
    <rPh sb="425" eb="426">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</si>
</sst>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0.26</c:v>
                </c:pt>
                <c:pt idx="1">
                  <c:v>0.26</c:v>
                </c:pt>
                <c:pt idx="2">
                  <c:v>0.25</c:v>
                </c:pt>
                <c:pt idx="3">
                  <c:v>0.57999999999999996</c:v>
                </c:pt>
                <c:pt idx="4">
                  <c:v>0.26</c:v>
                </c:pt>
              </c:numCache>
            </c:numRef>
          </c:val>
          <c:extLst>
            <c:ext xmlns:c16="http://schemas.microsoft.com/office/drawing/2014/chart" uri="{C3380CC4-5D6E-409C-BE32-E72D297353CC}">
              <c16:uniqueId val="{00000000-7A42-48E4-AA5B-FFBFB2AFFD1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7A42-48E4-AA5B-FFBFB2AFFD1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18-40BC-94A5-0DF03F4B40F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4C18-40BC-94A5-0DF03F4B40F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94.67</c:v>
                </c:pt>
                <c:pt idx="1">
                  <c:v>94.78</c:v>
                </c:pt>
                <c:pt idx="2">
                  <c:v>95.65</c:v>
                </c:pt>
                <c:pt idx="3">
                  <c:v>95.87</c:v>
                </c:pt>
                <c:pt idx="4">
                  <c:v>96.94</c:v>
                </c:pt>
              </c:numCache>
            </c:numRef>
          </c:val>
          <c:extLst>
            <c:ext xmlns:c16="http://schemas.microsoft.com/office/drawing/2014/chart" uri="{C3380CC4-5D6E-409C-BE32-E72D297353CC}">
              <c16:uniqueId val="{00000000-E2F9-43F4-BD52-097FE23A13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E2F9-43F4-BD52-097FE23A13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105.29</c:v>
                </c:pt>
                <c:pt idx="1">
                  <c:v>103.34</c:v>
                </c:pt>
                <c:pt idx="2">
                  <c:v>104.28</c:v>
                </c:pt>
                <c:pt idx="3">
                  <c:v>102.77</c:v>
                </c:pt>
                <c:pt idx="4">
                  <c:v>104.24</c:v>
                </c:pt>
              </c:numCache>
            </c:numRef>
          </c:val>
          <c:extLst>
            <c:ext xmlns:c16="http://schemas.microsoft.com/office/drawing/2014/chart" uri="{C3380CC4-5D6E-409C-BE32-E72D297353CC}">
              <c16:uniqueId val="{00000000-4B60-4E9F-B75B-67275DB4D6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4B60-4E9F-B75B-67275DB4D6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11.15</c:v>
                </c:pt>
                <c:pt idx="1">
                  <c:v>13.76</c:v>
                </c:pt>
                <c:pt idx="2">
                  <c:v>16.32</c:v>
                </c:pt>
                <c:pt idx="3">
                  <c:v>18.73</c:v>
                </c:pt>
                <c:pt idx="4">
                  <c:v>21.02</c:v>
                </c:pt>
              </c:numCache>
            </c:numRef>
          </c:val>
          <c:extLst>
            <c:ext xmlns:c16="http://schemas.microsoft.com/office/drawing/2014/chart" uri="{C3380CC4-5D6E-409C-BE32-E72D297353CC}">
              <c16:uniqueId val="{00000000-953A-4643-912D-9CECD436554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953A-4643-912D-9CECD436554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E3-48D6-BAAB-A0704A9218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BAE3-48D6-BAAB-A0704A9218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B3-4520-A0AC-E205BE2CD4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67B3-4520-A0AC-E205BE2CD4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24.21</c:v>
                </c:pt>
                <c:pt idx="1">
                  <c:v>25.41</c:v>
                </c:pt>
                <c:pt idx="2">
                  <c:v>36.01</c:v>
                </c:pt>
                <c:pt idx="3">
                  <c:v>35.64</c:v>
                </c:pt>
                <c:pt idx="4">
                  <c:v>56.05</c:v>
                </c:pt>
              </c:numCache>
            </c:numRef>
          </c:val>
          <c:extLst>
            <c:ext xmlns:c16="http://schemas.microsoft.com/office/drawing/2014/chart" uri="{C3380CC4-5D6E-409C-BE32-E72D297353CC}">
              <c16:uniqueId val="{00000000-CC7E-43DB-A251-C3E0640663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CC7E-43DB-A251-C3E0640663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1021.81</c:v>
                </c:pt>
                <c:pt idx="1">
                  <c:v>902.85</c:v>
                </c:pt>
                <c:pt idx="2">
                  <c:v>889.05</c:v>
                </c:pt>
                <c:pt idx="3">
                  <c:v>860.62</c:v>
                </c:pt>
                <c:pt idx="4">
                  <c:v>819.09</c:v>
                </c:pt>
              </c:numCache>
            </c:numRef>
          </c:val>
          <c:extLst>
            <c:ext xmlns:c16="http://schemas.microsoft.com/office/drawing/2014/chart" uri="{C3380CC4-5D6E-409C-BE32-E72D297353CC}">
              <c16:uniqueId val="{00000000-6FA6-4479-8A71-9997F0F76A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6FA6-4479-8A71-9997F0F76A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75.44</c:v>
                </c:pt>
                <c:pt idx="1">
                  <c:v>70.760000000000005</c:v>
                </c:pt>
                <c:pt idx="2">
                  <c:v>74.95</c:v>
                </c:pt>
                <c:pt idx="3">
                  <c:v>93.98</c:v>
                </c:pt>
                <c:pt idx="4">
                  <c:v>100.11</c:v>
                </c:pt>
              </c:numCache>
            </c:numRef>
          </c:val>
          <c:extLst>
            <c:ext xmlns:c16="http://schemas.microsoft.com/office/drawing/2014/chart" uri="{C3380CC4-5D6E-409C-BE32-E72D297353CC}">
              <c16:uniqueId val="{00000000-7346-4E9F-B5C5-CB2DF708453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7346-4E9F-B5C5-CB2DF708453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204.59</c:v>
                </c:pt>
                <c:pt idx="1">
                  <c:v>209.06</c:v>
                </c:pt>
                <c:pt idx="2">
                  <c:v>206.73</c:v>
                </c:pt>
                <c:pt idx="3">
                  <c:v>163.72999999999999</c:v>
                </c:pt>
                <c:pt idx="4">
                  <c:v>153.51</c:v>
                </c:pt>
              </c:numCache>
            </c:numRef>
          </c:val>
          <c:extLst>
            <c:ext xmlns:c16="http://schemas.microsoft.com/office/drawing/2014/chart" uri="{C3380CC4-5D6E-409C-BE32-E72D297353CC}">
              <c16:uniqueId val="{00000000-DA06-4687-A36E-30CBEA2CFF8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DA06-4687-A36E-30CBEA2CFF8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J15" zoomScaleNormal="100"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滋賀県　湖南市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54">
        <f>データ!S6</f>
        <v>54382</v>
      </c>
      <c r="AM8" s="54"/>
      <c r="AN8" s="54"/>
      <c r="AO8" s="54"/>
      <c r="AP8" s="54"/>
      <c r="AQ8" s="54"/>
      <c r="AR8" s="54"/>
      <c r="AS8" s="54"/>
      <c r="AT8" s="53">
        <f>データ!T6</f>
        <v>70.400000000000006</v>
      </c>
      <c r="AU8" s="53"/>
      <c r="AV8" s="53"/>
      <c r="AW8" s="53"/>
      <c r="AX8" s="53"/>
      <c r="AY8" s="53"/>
      <c r="AZ8" s="53"/>
      <c r="BA8" s="53"/>
      <c r="BB8" s="53">
        <f>データ!U6</f>
        <v>772.47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54.98</v>
      </c>
      <c r="J10" s="53"/>
      <c r="K10" s="53"/>
      <c r="L10" s="53"/>
      <c r="M10" s="53"/>
      <c r="N10" s="53"/>
      <c r="O10" s="53"/>
      <c r="P10" s="53">
        <f>データ!P6</f>
        <v>97.5</v>
      </c>
      <c r="Q10" s="53"/>
      <c r="R10" s="53"/>
      <c r="S10" s="53"/>
      <c r="T10" s="53"/>
      <c r="U10" s="53"/>
      <c r="V10" s="53"/>
      <c r="W10" s="53">
        <f>データ!Q6</f>
        <v>88.17</v>
      </c>
      <c r="X10" s="53"/>
      <c r="Y10" s="53"/>
      <c r="Z10" s="53"/>
      <c r="AA10" s="53"/>
      <c r="AB10" s="53"/>
      <c r="AC10" s="53"/>
      <c r="AD10" s="54">
        <f>データ!R6</f>
        <v>2478</v>
      </c>
      <c r="AE10" s="54"/>
      <c r="AF10" s="54"/>
      <c r="AG10" s="54"/>
      <c r="AH10" s="54"/>
      <c r="AI10" s="54"/>
      <c r="AJ10" s="54"/>
      <c r="AK10" s="2"/>
      <c r="AL10" s="54">
        <f>データ!V6</f>
        <v>52719</v>
      </c>
      <c r="AM10" s="54"/>
      <c r="AN10" s="54"/>
      <c r="AO10" s="54"/>
      <c r="AP10" s="54"/>
      <c r="AQ10" s="54"/>
      <c r="AR10" s="54"/>
      <c r="AS10" s="54"/>
      <c r="AT10" s="53">
        <f>データ!W6</f>
        <v>17.829999999999998</v>
      </c>
      <c r="AU10" s="53"/>
      <c r="AV10" s="53"/>
      <c r="AW10" s="53"/>
      <c r="AX10" s="53"/>
      <c r="AY10" s="53"/>
      <c r="AZ10" s="53"/>
      <c r="BA10" s="53"/>
      <c r="BB10" s="53">
        <f>データ!X6</f>
        <v>2956.76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IJ8CyC0VdG+Px/whNJ64qWMzkHLzlx4K3Iynz7Dagh8cMzsqIPRUom57fNMdH6LAntBOfqZQ5/STWAIHF7q04Q==" saltValue="Ugg2PozYUeAjGfNBoW8Y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252115</v>
      </c>
      <c r="D6" s="19">
        <f t="shared" si="3"/>
        <v>46</v>
      </c>
      <c r="E6" s="19">
        <f t="shared" si="3"/>
        <v>17</v>
      </c>
      <c r="F6" s="19">
        <f t="shared" si="3"/>
        <v>1</v>
      </c>
      <c r="G6" s="19">
        <f t="shared" si="3"/>
        <v>0</v>
      </c>
      <c r="H6" s="19" t="str">
        <f t="shared" si="3"/>
        <v>滋賀県　湖南市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54.98</v>
      </c>
      <c r="P6" s="20">
        <f t="shared" si="3"/>
        <v>97.5</v>
      </c>
      <c r="Q6" s="20">
        <f t="shared" si="3"/>
        <v>88.17</v>
      </c>
      <c r="R6" s="20">
        <f t="shared" si="3"/>
        <v>2478</v>
      </c>
      <c r="S6" s="20">
        <f t="shared" si="3"/>
        <v>54382</v>
      </c>
      <c r="T6" s="20">
        <f t="shared" si="3"/>
        <v>70.400000000000006</v>
      </c>
      <c r="U6" s="20">
        <f t="shared" si="3"/>
        <v>772.47</v>
      </c>
      <c r="V6" s="20">
        <f t="shared" si="3"/>
        <v>52719</v>
      </c>
      <c r="W6" s="20">
        <f t="shared" si="3"/>
        <v>17.829999999999998</v>
      </c>
      <c r="X6" s="20">
        <f t="shared" si="3"/>
        <v>2956.76</v>
      </c>
      <c r="Y6" s="21">
        <f>IF(Y7="",NA(),Y7)</f>
        <v>105.29</v>
      </c>
      <c r="Z6" s="21">
        <f t="shared" ref="Z6:AH6" si="4">IF(Z7="",NA(),Z7)</f>
        <v>103.34</v>
      </c>
      <c r="AA6" s="21">
        <f t="shared" si="4"/>
        <v>104.28</v>
      </c>
      <c r="AB6" s="21">
        <f t="shared" si="4"/>
        <v>102.77</v>
      </c>
      <c r="AC6" s="21">
        <f t="shared" si="4"/>
        <v>104.24</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24.21</v>
      </c>
      <c r="AV6" s="21">
        <f t="shared" ref="AV6:BD6" si="6">IF(AV7="",NA(),AV7)</f>
        <v>25.41</v>
      </c>
      <c r="AW6" s="21">
        <f t="shared" si="6"/>
        <v>36.01</v>
      </c>
      <c r="AX6" s="21">
        <f t="shared" si="6"/>
        <v>35.64</v>
      </c>
      <c r="AY6" s="21">
        <f t="shared" si="6"/>
        <v>56.05</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1021.81</v>
      </c>
      <c r="BG6" s="21">
        <f t="shared" ref="BG6:BO6" si="7">IF(BG7="",NA(),BG7)</f>
        <v>902.85</v>
      </c>
      <c r="BH6" s="21">
        <f t="shared" si="7"/>
        <v>889.05</v>
      </c>
      <c r="BI6" s="21">
        <f t="shared" si="7"/>
        <v>860.62</v>
      </c>
      <c r="BJ6" s="21">
        <f t="shared" si="7"/>
        <v>819.09</v>
      </c>
      <c r="BK6" s="21">
        <f t="shared" si="7"/>
        <v>847.44</v>
      </c>
      <c r="BL6" s="21">
        <f t="shared" si="7"/>
        <v>857.88</v>
      </c>
      <c r="BM6" s="21">
        <f t="shared" si="7"/>
        <v>825.1</v>
      </c>
      <c r="BN6" s="21">
        <f t="shared" si="7"/>
        <v>789.87</v>
      </c>
      <c r="BO6" s="21">
        <f t="shared" si="7"/>
        <v>749.43</v>
      </c>
      <c r="BP6" s="20" t="str">
        <f>IF(BP7="","",IF(BP7="-","【-】","【"&amp;SUBSTITUTE(TEXT(BP7,"#,##0.00"),"-","△")&amp;"】"))</f>
        <v>【630.82】</v>
      </c>
      <c r="BQ6" s="21">
        <f>IF(BQ7="",NA(),BQ7)</f>
        <v>75.44</v>
      </c>
      <c r="BR6" s="21">
        <f t="shared" ref="BR6:BZ6" si="8">IF(BR7="",NA(),BR7)</f>
        <v>70.760000000000005</v>
      </c>
      <c r="BS6" s="21">
        <f t="shared" si="8"/>
        <v>74.95</v>
      </c>
      <c r="BT6" s="21">
        <f t="shared" si="8"/>
        <v>93.98</v>
      </c>
      <c r="BU6" s="21">
        <f t="shared" si="8"/>
        <v>100.11</v>
      </c>
      <c r="BV6" s="21">
        <f t="shared" si="8"/>
        <v>94.69</v>
      </c>
      <c r="BW6" s="21">
        <f t="shared" si="8"/>
        <v>94.97</v>
      </c>
      <c r="BX6" s="21">
        <f t="shared" si="8"/>
        <v>97.07</v>
      </c>
      <c r="BY6" s="21">
        <f t="shared" si="8"/>
        <v>98.06</v>
      </c>
      <c r="BZ6" s="21">
        <f t="shared" si="8"/>
        <v>98.46</v>
      </c>
      <c r="CA6" s="20" t="str">
        <f>IF(CA7="","",IF(CA7="-","【-】","【"&amp;SUBSTITUTE(TEXT(CA7,"#,##0.00"),"-","△")&amp;"】"))</f>
        <v>【97.81】</v>
      </c>
      <c r="CB6" s="21">
        <f>IF(CB7="",NA(),CB7)</f>
        <v>204.59</v>
      </c>
      <c r="CC6" s="21">
        <f t="shared" ref="CC6:CK6" si="9">IF(CC7="",NA(),CC7)</f>
        <v>209.06</v>
      </c>
      <c r="CD6" s="21">
        <f t="shared" si="9"/>
        <v>206.73</v>
      </c>
      <c r="CE6" s="21">
        <f t="shared" si="9"/>
        <v>163.72999999999999</v>
      </c>
      <c r="CF6" s="21">
        <f t="shared" si="9"/>
        <v>153.51</v>
      </c>
      <c r="CG6" s="21">
        <f t="shared" si="9"/>
        <v>159.78</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68.31</v>
      </c>
      <c r="CS6" s="21">
        <f t="shared" si="10"/>
        <v>65.28</v>
      </c>
      <c r="CT6" s="21">
        <f t="shared" si="10"/>
        <v>64.92</v>
      </c>
      <c r="CU6" s="21">
        <f t="shared" si="10"/>
        <v>64.14</v>
      </c>
      <c r="CV6" s="21">
        <f t="shared" si="10"/>
        <v>63.71</v>
      </c>
      <c r="CW6" s="20" t="str">
        <f>IF(CW7="","",IF(CW7="-","【-】","【"&amp;SUBSTITUTE(TEXT(CW7,"#,##0.00"),"-","△")&amp;"】"))</f>
        <v>【58.94】</v>
      </c>
      <c r="CX6" s="21">
        <f>IF(CX7="",NA(),CX7)</f>
        <v>94.67</v>
      </c>
      <c r="CY6" s="21">
        <f t="shared" ref="CY6:DG6" si="11">IF(CY7="",NA(),CY7)</f>
        <v>94.78</v>
      </c>
      <c r="CZ6" s="21">
        <f t="shared" si="11"/>
        <v>95.65</v>
      </c>
      <c r="DA6" s="21">
        <f t="shared" si="11"/>
        <v>95.87</v>
      </c>
      <c r="DB6" s="21">
        <f t="shared" si="11"/>
        <v>96.94</v>
      </c>
      <c r="DC6" s="21">
        <f t="shared" si="11"/>
        <v>92.62</v>
      </c>
      <c r="DD6" s="21">
        <f t="shared" si="11"/>
        <v>92.72</v>
      </c>
      <c r="DE6" s="21">
        <f t="shared" si="11"/>
        <v>92.88</v>
      </c>
      <c r="DF6" s="21">
        <f t="shared" si="11"/>
        <v>92.9</v>
      </c>
      <c r="DG6" s="21">
        <f t="shared" si="11"/>
        <v>92.89</v>
      </c>
      <c r="DH6" s="20" t="str">
        <f>IF(DH7="","",IF(DH7="-","【-】","【"&amp;SUBSTITUTE(TEXT(DH7,"#,##0.00"),"-","△")&amp;"】"))</f>
        <v>【95.91】</v>
      </c>
      <c r="DI6" s="21">
        <f>IF(DI7="",NA(),DI7)</f>
        <v>11.15</v>
      </c>
      <c r="DJ6" s="21">
        <f t="shared" ref="DJ6:DR6" si="12">IF(DJ7="",NA(),DJ7)</f>
        <v>13.76</v>
      </c>
      <c r="DK6" s="21">
        <f t="shared" si="12"/>
        <v>16.32</v>
      </c>
      <c r="DL6" s="21">
        <f t="shared" si="12"/>
        <v>18.73</v>
      </c>
      <c r="DM6" s="21">
        <f t="shared" si="12"/>
        <v>21.02</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1">
        <f>IF(EE7="",NA(),EE7)</f>
        <v>0.26</v>
      </c>
      <c r="EF6" s="21">
        <f t="shared" ref="EF6:EN6" si="14">IF(EF7="",NA(),EF7)</f>
        <v>0.26</v>
      </c>
      <c r="EG6" s="21">
        <f t="shared" si="14"/>
        <v>0.25</v>
      </c>
      <c r="EH6" s="21">
        <f t="shared" si="14"/>
        <v>0.57999999999999996</v>
      </c>
      <c r="EI6" s="21">
        <f t="shared" si="14"/>
        <v>0.26</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252115</v>
      </c>
      <c r="D7" s="23">
        <v>46</v>
      </c>
      <c r="E7" s="23">
        <v>17</v>
      </c>
      <c r="F7" s="23">
        <v>1</v>
      </c>
      <c r="G7" s="23">
        <v>0</v>
      </c>
      <c r="H7" s="23" t="s">
        <v>96</v>
      </c>
      <c r="I7" s="23" t="s">
        <v>97</v>
      </c>
      <c r="J7" s="23" t="s">
        <v>98</v>
      </c>
      <c r="K7" s="23" t="s">
        <v>99</v>
      </c>
      <c r="L7" s="23" t="s">
        <v>100</v>
      </c>
      <c r="M7" s="23" t="s">
        <v>101</v>
      </c>
      <c r="N7" s="24" t="s">
        <v>102</v>
      </c>
      <c r="O7" s="24">
        <v>54.98</v>
      </c>
      <c r="P7" s="24">
        <v>97.5</v>
      </c>
      <c r="Q7" s="24">
        <v>88.17</v>
      </c>
      <c r="R7" s="24">
        <v>2478</v>
      </c>
      <c r="S7" s="24">
        <v>54382</v>
      </c>
      <c r="T7" s="24">
        <v>70.400000000000006</v>
      </c>
      <c r="U7" s="24">
        <v>772.47</v>
      </c>
      <c r="V7" s="24">
        <v>52719</v>
      </c>
      <c r="W7" s="24">
        <v>17.829999999999998</v>
      </c>
      <c r="X7" s="24">
        <v>2956.76</v>
      </c>
      <c r="Y7" s="24">
        <v>105.29</v>
      </c>
      <c r="Z7" s="24">
        <v>103.34</v>
      </c>
      <c r="AA7" s="24">
        <v>104.28</v>
      </c>
      <c r="AB7" s="24">
        <v>102.77</v>
      </c>
      <c r="AC7" s="24">
        <v>104.24</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24.21</v>
      </c>
      <c r="AV7" s="24">
        <v>25.41</v>
      </c>
      <c r="AW7" s="24">
        <v>36.01</v>
      </c>
      <c r="AX7" s="24">
        <v>35.64</v>
      </c>
      <c r="AY7" s="24">
        <v>56.05</v>
      </c>
      <c r="AZ7" s="24">
        <v>68.180000000000007</v>
      </c>
      <c r="BA7" s="24">
        <v>67.930000000000007</v>
      </c>
      <c r="BB7" s="24">
        <v>68.53</v>
      </c>
      <c r="BC7" s="24">
        <v>69.180000000000007</v>
      </c>
      <c r="BD7" s="24">
        <v>76.319999999999993</v>
      </c>
      <c r="BE7" s="24">
        <v>78.430000000000007</v>
      </c>
      <c r="BF7" s="24">
        <v>1021.81</v>
      </c>
      <c r="BG7" s="24">
        <v>902.85</v>
      </c>
      <c r="BH7" s="24">
        <v>889.05</v>
      </c>
      <c r="BI7" s="24">
        <v>860.62</v>
      </c>
      <c r="BJ7" s="24">
        <v>819.09</v>
      </c>
      <c r="BK7" s="24">
        <v>847.44</v>
      </c>
      <c r="BL7" s="24">
        <v>857.88</v>
      </c>
      <c r="BM7" s="24">
        <v>825.1</v>
      </c>
      <c r="BN7" s="24">
        <v>789.87</v>
      </c>
      <c r="BO7" s="24">
        <v>749.43</v>
      </c>
      <c r="BP7" s="24">
        <v>630.82000000000005</v>
      </c>
      <c r="BQ7" s="24">
        <v>75.44</v>
      </c>
      <c r="BR7" s="24">
        <v>70.760000000000005</v>
      </c>
      <c r="BS7" s="24">
        <v>74.95</v>
      </c>
      <c r="BT7" s="24">
        <v>93.98</v>
      </c>
      <c r="BU7" s="24">
        <v>100.11</v>
      </c>
      <c r="BV7" s="24">
        <v>94.69</v>
      </c>
      <c r="BW7" s="24">
        <v>94.97</v>
      </c>
      <c r="BX7" s="24">
        <v>97.07</v>
      </c>
      <c r="BY7" s="24">
        <v>98.06</v>
      </c>
      <c r="BZ7" s="24">
        <v>98.46</v>
      </c>
      <c r="CA7" s="24">
        <v>97.81</v>
      </c>
      <c r="CB7" s="24">
        <v>204.59</v>
      </c>
      <c r="CC7" s="24">
        <v>209.06</v>
      </c>
      <c r="CD7" s="24">
        <v>206.73</v>
      </c>
      <c r="CE7" s="24">
        <v>163.72999999999999</v>
      </c>
      <c r="CF7" s="24">
        <v>153.51</v>
      </c>
      <c r="CG7" s="24">
        <v>159.78</v>
      </c>
      <c r="CH7" s="24">
        <v>159.49</v>
      </c>
      <c r="CI7" s="24">
        <v>157.81</v>
      </c>
      <c r="CJ7" s="24">
        <v>157.37</v>
      </c>
      <c r="CK7" s="24">
        <v>157.44999999999999</v>
      </c>
      <c r="CL7" s="24">
        <v>138.75</v>
      </c>
      <c r="CM7" s="24" t="s">
        <v>102</v>
      </c>
      <c r="CN7" s="24" t="s">
        <v>102</v>
      </c>
      <c r="CO7" s="24" t="s">
        <v>102</v>
      </c>
      <c r="CP7" s="24" t="s">
        <v>102</v>
      </c>
      <c r="CQ7" s="24" t="s">
        <v>102</v>
      </c>
      <c r="CR7" s="24">
        <v>68.31</v>
      </c>
      <c r="CS7" s="24">
        <v>65.28</v>
      </c>
      <c r="CT7" s="24">
        <v>64.92</v>
      </c>
      <c r="CU7" s="24">
        <v>64.14</v>
      </c>
      <c r="CV7" s="24">
        <v>63.71</v>
      </c>
      <c r="CW7" s="24">
        <v>58.94</v>
      </c>
      <c r="CX7" s="24">
        <v>94.67</v>
      </c>
      <c r="CY7" s="24">
        <v>94.78</v>
      </c>
      <c r="CZ7" s="24">
        <v>95.65</v>
      </c>
      <c r="DA7" s="24">
        <v>95.87</v>
      </c>
      <c r="DB7" s="24">
        <v>96.94</v>
      </c>
      <c r="DC7" s="24">
        <v>92.62</v>
      </c>
      <c r="DD7" s="24">
        <v>92.72</v>
      </c>
      <c r="DE7" s="24">
        <v>92.88</v>
      </c>
      <c r="DF7" s="24">
        <v>92.9</v>
      </c>
      <c r="DG7" s="24">
        <v>92.89</v>
      </c>
      <c r="DH7" s="24">
        <v>95.91</v>
      </c>
      <c r="DI7" s="24">
        <v>11.15</v>
      </c>
      <c r="DJ7" s="24">
        <v>13.76</v>
      </c>
      <c r="DK7" s="24">
        <v>16.32</v>
      </c>
      <c r="DL7" s="24">
        <v>18.73</v>
      </c>
      <c r="DM7" s="24">
        <v>21.02</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0.26</v>
      </c>
      <c r="EF7" s="24">
        <v>0.26</v>
      </c>
      <c r="EG7" s="24">
        <v>0.25</v>
      </c>
      <c r="EH7" s="24">
        <v>0.57999999999999996</v>
      </c>
      <c r="EI7" s="24">
        <v>0.26</v>
      </c>
      <c r="EJ7" s="24">
        <v>0.09</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田栗栄子</cp:lastModifiedBy>
  <dcterms:created xsi:type="dcterms:W3CDTF">2025-01-24T07:03:41Z</dcterms:created>
  <dcterms:modified xsi:type="dcterms:W3CDTF">2025-01-31T11:05:48Z</dcterms:modified>
  <cp:category/>
</cp:coreProperties>
</file>