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150" yWindow="129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W35" i="9"/>
  <c r="BW36" i="9" s="1"/>
  <c r="BW37" i="9" s="1"/>
  <c r="BW38" i="9" s="1"/>
  <c r="BW39" i="9" s="1"/>
  <c r="BW40" i="9" s="1"/>
  <c r="BW41" i="9" s="1"/>
  <c r="BE35" i="9"/>
  <c r="AM35" i="9"/>
  <c r="BW34" i="9"/>
  <c r="C34" i="9"/>
  <c r="C35" i="9" s="1"/>
  <c r="CO34" i="9" l="1"/>
  <c r="CO35" i="9" s="1"/>
  <c r="U34" i="9"/>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<sst xmlns="http://schemas.openxmlformats.org/spreadsheetml/2006/main" count="973" uniqueCount="554">
  <si>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</si>
  <si>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</si>
  <si>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</si>
  <si>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</si>
  <si>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</si>
  <si>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</si>
  <si>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</si>
  <si>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</si>
  <si>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</si>
  <si>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</si>
  <si>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</si>
  <si>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</si>
  <si>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</si>
  <si>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</si>
  <si>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</si>
  <si>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</si>
  <si>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</si>
  <si>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</si>
  <si>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</si>
  <si>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</si>
  <si>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</si>
  <si>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</si>
  <si>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</si>
  <si>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</si>
  <si>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</si>
  <si>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</si>
  <si>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</si>
  <si>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</si>
  <si>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</si>
  <si>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</si>
  <si>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</si>
  <si>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</si>
  <si>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</si>
  <si>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</si>
  <si>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</si>
  <si>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</si>
  <si>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</si>
  <si>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</si>
  <si>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</si>
  <si>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</si>
  <si>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</si>
  <si>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</si>
  <si>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</si>
  <si>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</si>
  <si>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</si>
  <si>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</si>
  <si>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</si>
  <si>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</si>
  <si>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</si>
  <si>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</si>
  <si>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</si>
  <si>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</si>
  <si>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</si>
  <si>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</si>
  <si>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</si>
  <si>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</si>
  <si>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</si>
  <si>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</si>
  <si>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</si>
  <si>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</si>
  <si>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</si>
  <si>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</si>
  <si>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</si>
  <si>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</si>
  <si>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</si>
  <si>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</si>
  <si>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</si>
  <si>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</si>
  <si>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</si>
  <si>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</si>
  <si>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</si>
  <si>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</si>
  <si>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</si>
  <si>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</si>
  <si>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</si>
  <si>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</si>
  <si>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</si>
  <si>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</si>
  <si>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</si>
  <si>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</si>
  <si>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</si>
  <si>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</si>
  <si>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</si>
  <si>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</si>
  <si>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</si>
  <si>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</si>
  <si>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</si>
  <si>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</si>
  <si>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</si>
  <si>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</si>
  <si>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</si>
  <si>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</si>
  <si>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</si>
  <si>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</si>
  <si>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</si>
  <si>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</si>
  <si>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</si>
  <si>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</si>
  <si>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</si>
  <si>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</si>
  <si>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</si>
  <si>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</si>
  <si>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</si>
  <si>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</si>
  <si>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</si>
  <si>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</si>
  <si>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</si>
  <si>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</si>
  <si>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</si>
  <si>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</si>
  <si>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</si>
  <si>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</si>
  <si>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</si>
  <si>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</si>
  <si>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</si>
  <si>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</si>
  <si>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</si>
  <si>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</si>
  <si>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</si>
  <si>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</si>
  <si>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</si>
  <si>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</si>
  <si>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</si>
  <si>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</si>
  <si>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</si>
  <si>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</si>
  <si>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</si>
  <si>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</si>
  <si>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</si>
  <si>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</si>
  <si>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</si>
  <si>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</si>
  <si>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</si>
  <si>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</si>
  <si>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</si>
  <si>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</si>
  <si>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</si>
  <si>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</si>
  <si>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</si>
  <si>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</si>
  <si>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</si>
  <si>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</si>
  <si>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</si>
  <si>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</si>
  <si>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</si>
  <si>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</si>
  <si>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</si>
  <si>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</si>
  <si>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</si>
  <si>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</si>
  <si>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</si>
  <si>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</si>
  <si>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</si>
  <si>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</si>
  <si>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</si>
  <si>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</si>
  <si>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</si>
  <si>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</si>
  <si>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</si>
  <si>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</si>
  <si>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</si>
  <si>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</si>
  <si>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</si>
  <si>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</si>
  <si>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</si>
  <si>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</si>
  <si>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</si>
  <si>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</si>
  <si>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</si>
  <si>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</si>
  <si>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</si>
  <si>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</si>
  <si>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</si>
  <si>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</si>
  <si>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</si>
  <si>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</si>
  <si>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</si>
  <si>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</si>
  <si>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</si>
  <si>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</si>
  <si>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</si>
  <si>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</si>
  <si>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</si>
  <si>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</si>
  <si>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</si>
  <si>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</si>
  <si>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</si>
  <si>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</si>
  <si>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</si>
  <si>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</si>
  <si>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</si>
  <si>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</si>
  <si>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</si>
  <si>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</si>
  <si>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</si>
  <si>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滋賀県湖南市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</si>
  <si>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</si>
  <si>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</si>
  <si>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</si>
  <si>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</si>
  <si>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</si>
  <si>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</si>
  <si>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</si>
  <si>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</si>
  <si>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</si>
  <si>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</si>
  <si>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</si>
  <si>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</si>
  <si>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</si>
  <si>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</si>
  <si>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</si>
  <si>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</si>
  <si>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</si>
  <si>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</si>
  <si>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</si>
  <si>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</si>
  <si>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</si>
  <si>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</si>
  <si>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</si>
  <si>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</si>
  <si>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</si>
  <si>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</si>
  <si>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</si>
  <si>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</si>
  <si>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</si>
  <si>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</si>
  <si>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</si>
  <si>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</si>
  <si>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</si>
  <si>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</si>
  <si>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</si>
  <si>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</si>
  <si>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</si>
  <si>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</si>
  <si>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</si>
  <si>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</si>
  <si>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</si>
  <si>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</si>
  <si>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</si>
  <si>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</si>
  <si>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</si>
  <si>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</si>
  <si>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</si>
  <si>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</si>
  <si>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</si>
  <si>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</si>
  <si>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</si>
  <si>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</si>
  <si>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</si>
  <si>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</si>
  <si>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</si>
  <si>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</si>
  <si>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</si>
  <si>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</si>
  <si>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</si>
  <si>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</si>
  <si>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</si>
  <si>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</si>
  <si>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</si>
  <si>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</si>
  <si>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</si>
  <si>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</si>
  <si>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</si>
  <si>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</si>
  <si>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</si>
  <si>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</si>
  <si>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</si>
  <si>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</si>
  <si>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</si>
  <si>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</si>
  <si>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</si>
  <si>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</si>
  <si>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</si>
  <si>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</si>
  <si>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</si>
  <si>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</si>
  <si>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</si>
  <si>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</si>
  <si>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</si>
  <si>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</si>
  <si>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</si>
  <si>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</si>
  <si>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</si>
  <si>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</si>
  <si>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</si>
  <si>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</si>
  <si>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</si>
  <si>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</si>
  <si>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</si>
  <si>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</si>
  <si>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</si>
  <si>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</si>
  <si>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</si>
  <si>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</si>
  <si>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</si>
  <si>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</si>
  <si>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</si>
  <si>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</si>
  <si>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</si>
  <si>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</si>
  <si>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</si>
  <si>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</si>
  <si>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</si>
  <si>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</si>
  <si>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</si>
  <si>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</si>
  <si>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</si>
  <si>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</si>
  <si>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</si>
  <si>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</si>
  <si>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</si>
  <si>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</si>
  <si>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</si>
  <si>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</si>
  <si>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</si>
  <si>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</si>
  <si>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</si>
  <si>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</si>
  <si>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</si>
  <si>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</si>
  <si>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</si>
  <si>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</si>
  <si>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</si>
  <si>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</si>
  <si>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</si>
  <si>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</si>
  <si>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</si>
  <si>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</si>
  <si>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</si>
  <si>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</si>
  <si>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</si>
  <si>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</si>
  <si>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</si>
  <si>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</si>
  <si>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</si>
  <si>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</si>
  <si>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</si>
  <si>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</si>
  <si>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</si>
  <si>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</si>
  <si>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</si>
  <si>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</si>
  <si>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</si>
  <si>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</si>
  <si>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滋賀県湖南市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</si>
  <si>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</si>
  <si>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</si>
  <si>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</si>
  <si>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</si>
  <si>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</si>
  <si>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</si>
  <si>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</si>
  <si>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</si>
  <si>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</si>
  <si>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</si>
  <si>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</si>
  <si>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</si>
  <si>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</si>
  <si>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</si>
  <si>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</si>
  <si>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</si>
  <si>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</si>
  <si>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</si>
  <si>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</si>
  <si>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</si>
  <si>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</si>
  <si>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</si>
  <si>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</si>
  <si>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</si>
  <si>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</si>
  <si>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</si>
  <si>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</si>
  <si>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</si>
  <si>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</si>
  <si>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</si>
  <si>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</si>
  <si>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</si>
  <si>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</si>
  <si>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</si>
  <si>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</si>
  <si>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</si>
  <si>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</si>
  <si>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</si>
  <si>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</si>
  <si>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</si>
  <si>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</si>
  <si>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</si>
  <si>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</si>
  <si>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</si>
  <si>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</si>
  <si>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</si>
  <si>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</si>
  <si>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</si>
  <si>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</si>
  <si>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</si>
  <si>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</si>
  <si>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</si>
  <si>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</si>
  <si>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</si>
  <si>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</si>
  <si>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</si>
  <si>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</si>
  <si>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</si>
  <si>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</si>
  <si>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</si>
  <si>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</si>
  <si>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</si>
  <si>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</si>
  <si>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</si>
  <si>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</si>
  <si>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</si>
  <si>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</si>
  <si>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</si>
  <si>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</si>
  <si>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</si>
  <si>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</si>
  <si>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</si>
  <si>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</si>
  <si>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</si>
  <si>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</si>
  <si>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</si>
  <si>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</si>
  <si>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</si>
  <si>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</si>
  <si>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</si>
  <si>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</si>
  <si>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</si>
  <si>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</si>
  <si>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</si>
  <si>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</si>
  <si>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</si>
  <si>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</si>
  <si>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</si>
  <si>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</si>
  <si>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</si>
  <si>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</si>
  <si>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</si>
  <si>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</si>
  <si>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</si>
  <si>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</si>
  <si>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</si>
  <si>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</si>
  <si>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</si>
  <si>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</si>
  <si>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</si>
  <si>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</si>
  <si>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</si>
  <si>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</si>
  <si>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</si>
  <si>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</si>
  <si>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</si>
  <si>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</si>
  <si>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</si>
  <si>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</si>
  <si>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</si>
  <si>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</si>
  <si>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</si>
  <si>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</si>
  <si>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</si>
  <si>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</si>
  <si>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</si>
  <si>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</si>
  <si>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</si>
  <si>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</si>
  <si>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</si>
  <si>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</si>
  <si>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</si>
  <si>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</si>
  <si>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</si>
  <si>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</si>
  <si>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</si>
  <si>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</si>
  <si>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</si>
  <si>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</si>
  <si>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</si>
  <si>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</si>
  <si>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</si>
  <si>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</si>
  <si>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</si>
  <si>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</si>
  <si>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</si>
  <si>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</si>
  <si>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</si>
  <si>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</si>
  <si>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</si>
  <si>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</si>
  <si>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</si>
  <si>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</si>
  <si>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</si>
  <si>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</si>
  <si>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</si>
  <si>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</si>
  <si>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</si>
  <si>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</si>
  <si>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</si>
  <si>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</si>
  <si>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</si>
  <si>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</si>
  <si>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</si>
  <si>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</si>
  <si>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</si>
  <si>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</si>
  <si>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</si>
  <si>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</si>
  <si>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</si>
  <si>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</si>
  <si>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</si>
  <si>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</si>
  <si>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</si>
  <si>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</si>
  <si>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</si>
  <si>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</si>
  <si>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</si>
  <si>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</si>
  <si>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</si>
  <si>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</si>
  <si>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</si>
  <si>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</si>
  <si>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</si>
  <si>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</si>
  <si>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</si>
  <si>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</si>
  <si>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0.22</t>
  </si>
  <si>
    <t>▲ 2.09</t>
  </si>
  <si>
    <t>住宅新築資金等貸付特別会計</t>
  </si>
  <si>
    <t>▲ 0.18</t>
  </si>
  <si>
    <t>▲ 0.17</t>
  </si>
  <si>
    <t>▲ 0.16</t>
  </si>
  <si>
    <t>▲ 0.15</t>
  </si>
  <si>
    <t>訪問看護ステーション事業特別会計</t>
  </si>
  <si>
    <t>▲ 0.03</t>
  </si>
  <si>
    <t>▲ 0.02</t>
  </si>
  <si>
    <t>水道事業会計</t>
  </si>
  <si>
    <t>一般会計</t>
  </si>
  <si>
    <t>国民健康保険特別会計</t>
  </si>
  <si>
    <t>▲ 1.19</t>
  </si>
  <si>
    <t>公共下水道特別会計</t>
  </si>
  <si>
    <t>介護保険特別会計</t>
  </si>
  <si>
    <t>国民健康保険診療所特別会計</t>
  </si>
  <si>
    <t>▲ 0.01</t>
  </si>
  <si>
    <t>▲ 0.06</t>
  </si>
  <si>
    <t>その他会計（赤字）</t>
  </si>
  <si>
    <t>その他会計（黒字）</t>
  </si>
  <si>
    <t>-</t>
    <phoneticPr fontId="2"/>
  </si>
  <si>
    <t>湖南市文化体育振興事業団</t>
    <rPh sb="0" eb="3">
      <t>コナンシ</t>
    </rPh>
    <rPh sb="3" eb="5">
      <t>ブンカ</t>
    </rPh>
    <rPh sb="5" eb="7">
      <t>タイイク</t>
    </rPh>
    <rPh sb="7" eb="9">
      <t>シンコウ</t>
    </rPh>
    <rPh sb="9" eb="12">
      <t>ジギョウダン</t>
    </rPh>
    <phoneticPr fontId="2"/>
  </si>
  <si>
    <t>石部公共サービス</t>
    <rPh sb="0" eb="2">
      <t>イシベ</t>
    </rPh>
    <rPh sb="2" eb="4">
      <t>コウキョウ</t>
    </rPh>
    <phoneticPr fontId="2"/>
  </si>
  <si>
    <t>滋賀県市町村職員退職手当組合　一般会計</t>
    <rPh sb="0" eb="2">
      <t>シガ</t>
    </rPh>
    <rPh sb="2" eb="3">
      <t>ケン</t>
    </rPh>
    <rPh sb="3" eb="6">
      <t>シチョウソン</t>
    </rPh>
    <rPh sb="6" eb="8">
      <t>ショクイン</t>
    </rPh>
    <rPh sb="8" eb="10">
      <t>タイショク</t>
    </rPh>
    <rPh sb="10" eb="12">
      <t>テアテ</t>
    </rPh>
    <rPh sb="12" eb="14">
      <t>クミアイ</t>
    </rPh>
    <rPh sb="15" eb="17">
      <t>イッパン</t>
    </rPh>
    <rPh sb="17" eb="19">
      <t>カイケイ</t>
    </rPh>
    <phoneticPr fontId="2"/>
  </si>
  <si>
    <t>公立甲賀病院組合　一般会計</t>
    <rPh sb="0" eb="2">
      <t>コウリツ</t>
    </rPh>
    <rPh sb="2" eb="4">
      <t>コウガ</t>
    </rPh>
    <rPh sb="4" eb="6">
      <t>ビョウイン</t>
    </rPh>
    <rPh sb="6" eb="8">
      <t>クミアイ</t>
    </rPh>
    <rPh sb="9" eb="11">
      <t>イッパン</t>
    </rPh>
    <rPh sb="11" eb="13">
      <t>カイケイ</t>
    </rPh>
    <phoneticPr fontId="2"/>
  </si>
  <si>
    <t>公立甲賀病院組合　病院事業会計</t>
    <rPh sb="0" eb="2">
      <t>コウリツ</t>
    </rPh>
    <rPh sb="2" eb="4">
      <t>コウガ</t>
    </rPh>
    <rPh sb="4" eb="6">
      <t>ビョウイン</t>
    </rPh>
    <rPh sb="6" eb="8">
      <t>クミアイ</t>
    </rPh>
    <rPh sb="9" eb="11">
      <t>ビョウイン</t>
    </rPh>
    <rPh sb="11" eb="13">
      <t>ジギョウ</t>
    </rPh>
    <rPh sb="13" eb="15">
      <t>カイケイ</t>
    </rPh>
    <phoneticPr fontId="2"/>
  </si>
  <si>
    <t>甲賀広域行政組合　一般会計</t>
    <rPh sb="0" eb="2">
      <t>コウガ</t>
    </rPh>
    <rPh sb="2" eb="4">
      <t>コウイキ</t>
    </rPh>
    <rPh sb="4" eb="6">
      <t>ギョウセイ</t>
    </rPh>
    <rPh sb="6" eb="8">
      <t>クミアイ</t>
    </rPh>
    <rPh sb="9" eb="11">
      <t>イッパン</t>
    </rPh>
    <rPh sb="11" eb="13">
      <t>カイケイ</t>
    </rPh>
    <phoneticPr fontId="2"/>
  </si>
  <si>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2"/>
  </si>
  <si>
    <t>滋賀県後期高齢者医療広域連合　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</si>
  <si>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　後期高齢者医療特別会計</t>
    <rPh sb="0" eb="2">
      <t>シガ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</si>
  <si>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滋賀県市町村交通災害共済組合　一般会計</t>
    <rPh sb="0" eb="2">
      <t>シガ</t>
    </rPh>
    <rPh sb="2" eb="3">
      <t>ケン</t>
    </rPh>
    <rPh sb="3" eb="6">
      <t>シチョウソン</t>
    </rPh>
    <rPh sb="6" eb="8">
      <t>コウツウ</t>
    </rPh>
    <rPh sb="8" eb="10">
      <t>サイガイ</t>
    </rPh>
    <rPh sb="10" eb="12">
      <t>キョウサイ</t>
    </rPh>
    <rPh sb="12" eb="14">
      <t>クミアイ</t>
    </rPh>
    <rPh sb="15" eb="17">
      <t>イッパン</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</si>
</sst>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74908</c:v>
                </c:pt>
                <c:pt idx="1">
                  <c:v>55376</c:v>
                </c:pt>
                <c:pt idx="2">
                  <c:v>38582</c:v>
                </c:pt>
                <c:pt idx="3">
                  <c:v>22661</c:v>
                </c:pt>
                <c:pt idx="4">
                  <c:v>44427</c:v>
                </c:pt>
              </c:numCache>
            </c:numRef>
          </c:val>
          <c:smooth val="0"/>
        </c:ser>
        <c:dLbls>
          <c:showLegendKey val="0"/>
          <c:showVal val="0"/>
          <c:showCatName val="0"/>
          <c:showSerName val="0"/>
          <c:showPercent val="0"/>
          <c:showBubbleSize val="0"/>
        </c:dLbls>
        <c:marker val="1"/>
        <c:smooth val="0"/>
        <c:axId val="128131072"/>
        <c:axId val="128132992"/>
      </c:lineChart>
      <c:catAx>
        <c:axId val="128131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32992"/>
        <c:crosses val="autoZero"/>
        <c:auto val="1"/>
        <c:lblAlgn val="ctr"/>
        <c:lblOffset val="100"/>
        <c:tickLblSkip val="1"/>
        <c:tickMarkSkip val="1"/>
        <c:noMultiLvlLbl val="0"/>
      </c:catAx>
      <c:valAx>
        <c:axId val="1281329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3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3.65</c:v>
                </c:pt>
                <c:pt idx="1">
                  <c:v>3.35</c:v>
                </c:pt>
                <c:pt idx="2">
                  <c:v>3.35</c:v>
                </c:pt>
                <c:pt idx="3">
                  <c:v>4.01</c:v>
                </c:pt>
                <c:pt idx="4">
                  <c:v>3.37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2.85</c:v>
                </c:pt>
                <c:pt idx="1">
                  <c:v>8.75</c:v>
                </c:pt>
                <c:pt idx="2">
                  <c:v>11.9</c:v>
                </c:pt>
                <c:pt idx="3">
                  <c:v>13.55</c:v>
                </c:pt>
                <c:pt idx="4">
                  <c:v>14.14</c:v>
                </c:pt>
              </c:numCache>
            </c:numRef>
          </c:val>
        </c:ser>
        <c:dLbls>
          <c:showLegendKey val="0"/>
          <c:showVal val="0"/>
          <c:showCatName val="0"/>
          <c:showSerName val="0"/>
          <c:showPercent val="0"/>
          <c:showBubbleSize val="0"/>
        </c:dLbls>
        <c:gapWidth val="250"/>
        <c:overlap val="100"/>
        <c:axId val="128437248"/>
        <c:axId val="12844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-0.22</c:v>
                </c:pt>
                <c:pt idx="1">
                  <c:v>3.22</c:v>
                </c:pt>
                <c:pt idx="2">
                  <c:v>1.06</c:v>
                </c:pt>
                <c:pt idx="3">
                  <c:v>0.75</c:v>
                </c:pt>
                <c:pt idx="4">
                  <c:v>-2.09</c:v>
                </c:pt>
              </c:numCache>
            </c:numRef>
          </c:val>
          <c:smooth val="0"/>
        </c:ser>
        <c:dLbls>
          <c:showLegendKey val="0"/>
          <c:showVal val="0"/>
          <c:showCatName val="0"/>
          <c:showSerName val="0"/>
          <c:showPercent val="0"/>
          <c:showBubbleSize val="0"/>
        </c:dLbls>
        <c:marker val="1"/>
        <c:smooth val="0"/>
        <c:axId val="128437248"/>
        <c:axId val="128443520"/>
      </c:lineChart>
      <c:catAx>
        <c:axId val="12843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43520"/>
        <c:crosses val="autoZero"/>
        <c:auto val="1"/>
        <c:lblAlgn val="ctr"/>
        <c:lblOffset val="100"/>
        <c:tickLblSkip val="1"/>
        <c:tickMarkSkip val="1"/>
        <c:noMultiLvlLbl val="0"/>
      </c:catAx>
      <c:valAx>
        <c:axId val="12844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3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0.15</c:v>
                </c:pt>
                <c:pt idx="2">
                  <c:v>0.01</c:v>
                </c:pt>
                <c:pt idx="3">
                  <c:v>#N/A</c:v>
                </c:pt>
                <c:pt idx="4">
                  <c:v>0.02</c:v>
                </c:pt>
                <c:pt idx="5">
                  <c:v>#N/A</c:v>
                </c:pt>
                <c:pt idx="6">
                  <c:v>0.06</c:v>
                </c:pt>
                <c:pt idx="7">
                  <c:v>#N/A</c:v>
                </c:pt>
                <c:pt idx="8">
                  <c:v>#N/A</c:v>
                </c:pt>
                <c:pt idx="9">
                  <c:v>0.03</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0.15</c:v>
                </c:pt>
                <c:pt idx="4">
                  <c:v>#N/A</c:v>
                </c:pt>
                <c:pt idx="5">
                  <c:v>0.37</c:v>
                </c:pt>
                <c:pt idx="6">
                  <c:v>#N/A</c:v>
                </c:pt>
                <c:pt idx="7">
                  <c:v>0.22</c:v>
                </c:pt>
                <c:pt idx="8">
                  <c:v>#N/A</c:v>
                </c:pt>
                <c:pt idx="9">
                  <c:v>0.06</c:v>
                </c:pt>
              </c:numCache>
            </c:numRef>
          </c:val>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0.31</c:v>
                </c:pt>
                <c:pt idx="2">
                  <c:v>#N/A</c:v>
                </c:pt>
                <c:pt idx="3">
                  <c:v>0.15</c:v>
                </c:pt>
                <c:pt idx="4">
                  <c:v>#N/A</c:v>
                </c:pt>
                <c:pt idx="5">
                  <c:v>0.85</c:v>
                </c:pt>
                <c:pt idx="6">
                  <c:v>#N/A</c:v>
                </c:pt>
                <c:pt idx="7">
                  <c:v>0.59</c:v>
                </c:pt>
                <c:pt idx="8">
                  <c:v>#N/A</c:v>
                </c:pt>
                <c:pt idx="9">
                  <c:v>0.91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1.19</c:v>
                </c:pt>
                <c:pt idx="1">
                  <c:v>#N/A</c:v>
                </c:pt>
                <c:pt idx="2">
                  <c:v>#N/A</c:v>
                </c:pt>
                <c:pt idx="3">
                  <c:v>0.01</c:v>
                </c:pt>
                <c:pt idx="4">
                  <c:v>#N/A</c:v>
                </c:pt>
                <c:pt idx="5">
                  <c:v>0.66</c:v>
                </c:pt>
                <c:pt idx="6">
                  <c:v>#N/A</c:v>
                </c:pt>
                <c:pt idx="7">
                  <c:v>1.51</c:v>
                </c:pt>
                <c:pt idx="8">
                  <c:v>#N/A</c:v>
                </c:pt>
                <c:pt idx="9">
                  <c:v>0.99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3.87</c:v>
                </c:pt>
                <c:pt idx="2">
                  <c:v>#N/A</c:v>
                </c:pt>
                <c:pt idx="3">
                  <c:v>3.53</c:v>
                </c:pt>
                <c:pt idx="4">
                  <c:v>#N/A</c:v>
                </c:pt>
                <c:pt idx="5">
                  <c:v>3.52</c:v>
                </c:pt>
                <c:pt idx="6">
                  <c:v>#N/A</c:v>
                </c:pt>
                <c:pt idx="7">
                  <c:v>4.18</c:v>
                </c:pt>
                <c:pt idx="8">
                  <c:v>#N/A</c:v>
                </c:pt>
                <c:pt idx="9">
                  <c:v>3.52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6.33</c:v>
                </c:pt>
                <c:pt idx="2">
                  <c:v>#N/A</c:v>
                </c:pt>
                <c:pt idx="3">
                  <c:v>5.66</c:v>
                </c:pt>
                <c:pt idx="4">
                  <c:v>#N/A</c:v>
                </c:pt>
                <c:pt idx="5">
                  <c:v>5.78</c:v>
                </c:pt>
                <c:pt idx="6">
                  <c:v>#N/A</c:v>
                </c:pt>
                <c:pt idx="7">
                  <c:v>6.1</c:v>
                </c:pt>
                <c:pt idx="8">
                  <c:v>#N/A</c:v>
                </c:pt>
                <c:pt idx="9">
                  <c:v>6.24</c:v>
                </c:pt>
              </c:numCache>
            </c:numRef>
          </c:val>
        </c:ser>
        <c:ser>
          <c:idx val="8"/>
          <c:order val="8"/>
          <c:tx>
            <c:strRef>
              <c:f>データシート!$A$35</c:f>
              <c:strCache>
                <c:ptCount val="1"/>
                <c:pt idx="0">
                  <c:v>訪問看護ステーション事業特別会計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0.19</c:v>
                </c:pt>
                <c:pt idx="2">
                  <c:v>#N/A</c:v>
                </c:pt>
                <c:pt idx="3">
                  <c:v>0.06</c:v>
                </c:pt>
                <c:pt idx="4">
                  <c:v>#N/A</c:v>
                </c:pt>
                <c:pt idx="5">
                  <c:v>0</c:v>
                </c:pt>
                <c:pt idx="6">
                  <c:v>0.03</c:v>
                </c:pt>
                <c:pt idx="7">
                  <c:v>#N/A</c:v>
                </c:pt>
                <c:pt idx="8">
                  <c:v>0.02</c:v>
                </c:pt>
                <c:pt idx="9">
                  <c:v>#N/A</c:v>
                </c:pt>
              </c:numCache>
            </c:numRef>
          </c:val>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0.22</c:v>
                </c:pt>
                <c:pt idx="1">
                  <c:v>#N/A</c:v>
                </c:pt>
                <c:pt idx="2">
                  <c:v>0.18</c:v>
                </c:pt>
                <c:pt idx="3">
                  <c:v>#N/A</c:v>
                </c:pt>
                <c:pt idx="4">
                  <c:v>0.17</c:v>
                </c:pt>
                <c:pt idx="5">
                  <c:v>#N/A</c:v>
                </c:pt>
                <c:pt idx="6">
                  <c:v>0.16</c:v>
                </c:pt>
                <c:pt idx="7">
                  <c:v>#N/A</c:v>
                </c:pt>
                <c:pt idx="8">
                  <c:v>0.15</c:v>
                </c:pt>
                <c:pt idx="9">
                  <c:v>#N/A</c:v>
                </c:pt>
              </c:numCache>
            </c:numRef>
          </c:val>
        </c:ser>
        <c:dLbls>
          <c:showLegendKey val="0"/>
          <c:showVal val="0"/>
          <c:showCatName val="0"/>
          <c:showSerName val="0"/>
          <c:showPercent val="0"/>
          <c:showBubbleSize val="0"/>
        </c:dLbls>
        <c:gapWidth val="150"/>
        <c:overlap val="100"/>
        <c:axId val="128873600"/>
        <c:axId val="128875136"/>
      </c:barChart>
      <c:catAx>
        <c:axId val="12887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75136"/>
        <c:crosses val="autoZero"/>
        <c:auto val="1"/>
        <c:lblAlgn val="ctr"/>
        <c:lblOffset val="100"/>
        <c:tickLblSkip val="1"/>
        <c:tickMarkSkip val="1"/>
        <c:noMultiLvlLbl val="0"/>
      </c:catAx>
      <c:valAx>
        <c:axId val="12887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7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1612</c:v>
                </c:pt>
                <c:pt idx="5">
                  <c:v>1605</c:v>
                </c:pt>
                <c:pt idx="8">
                  <c:v>1660</c:v>
                </c:pt>
                <c:pt idx="11">
                  <c:v>1779</c:v>
                </c:pt>
                <c:pt idx="14">
                  <c:v>1982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8</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c:v>
                </c:pt>
                <c:pt idx="3">
                  <c:v>20</c:v>
                </c:pt>
                <c:pt idx="6">
                  <c:v>14</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289</c:v>
                </c:pt>
                <c:pt idx="3">
                  <c:v>196</c:v>
                </c:pt>
                <c:pt idx="6">
                  <c:v>183</c:v>
                </c:pt>
                <c:pt idx="9">
                  <c:v>181</c:v>
                </c:pt>
                <c:pt idx="12">
                  <c:v>183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586</c:v>
                </c:pt>
                <c:pt idx="3">
                  <c:v>609</c:v>
                </c:pt>
                <c:pt idx="6">
                  <c:v>619</c:v>
                </c:pt>
                <c:pt idx="9">
                  <c:v>648</c:v>
                </c:pt>
                <c:pt idx="12">
                  <c:v>660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1938</c:v>
                </c:pt>
                <c:pt idx="3">
                  <c:v>2001</c:v>
                </c:pt>
                <c:pt idx="6">
                  <c:v>1992</c:v>
                </c:pt>
                <c:pt idx="9">
                  <c:v>2028</c:v>
                </c:pt>
                <c:pt idx="12">
                  <c:v>2297</c:v>
                </c:pt>
              </c:numCache>
            </c:numRef>
          </c:val>
        </c:ser>
        <c:dLbls>
          <c:showLegendKey val="0"/>
          <c:showVal val="0"/>
          <c:showCatName val="0"/>
          <c:showSerName val="0"/>
          <c:showPercent val="0"/>
          <c:showBubbleSize val="0"/>
        </c:dLbls>
        <c:gapWidth val="100"/>
        <c:overlap val="100"/>
        <c:axId val="127489920"/>
        <c:axId val="12750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1229</c:v>
                </c:pt>
                <c:pt idx="2">
                  <c:v>#N/A</c:v>
                </c:pt>
                <c:pt idx="3">
                  <c:v>#N/A</c:v>
                </c:pt>
                <c:pt idx="4">
                  <c:v>1223</c:v>
                </c:pt>
                <c:pt idx="5">
                  <c:v>#N/A</c:v>
                </c:pt>
                <c:pt idx="6">
                  <c:v>#N/A</c:v>
                </c:pt>
                <c:pt idx="7">
                  <c:v>1149</c:v>
                </c:pt>
                <c:pt idx="8">
                  <c:v>#N/A</c:v>
                </c:pt>
                <c:pt idx="9">
                  <c:v>#N/A</c:v>
                </c:pt>
                <c:pt idx="10">
                  <c:v>1084</c:v>
                </c:pt>
                <c:pt idx="11">
                  <c:v>#N/A</c:v>
                </c:pt>
                <c:pt idx="12">
                  <c:v>#N/A</c:v>
                </c:pt>
                <c:pt idx="13">
                  <c:v>1164</c:v>
                </c:pt>
                <c:pt idx="14">
                  <c:v>#N/A</c:v>
                </c:pt>
              </c:numCache>
            </c:numRef>
          </c:val>
          <c:smooth val="0"/>
        </c:ser>
        <c:dLbls>
          <c:showLegendKey val="0"/>
          <c:showVal val="0"/>
          <c:showCatName val="0"/>
          <c:showSerName val="0"/>
          <c:showPercent val="0"/>
          <c:showBubbleSize val="0"/>
        </c:dLbls>
        <c:marker val="1"/>
        <c:smooth val="0"/>
        <c:axId val="127489920"/>
        <c:axId val="127508480"/>
      </c:lineChart>
      <c:catAx>
        <c:axId val="1274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08480"/>
        <c:crosses val="autoZero"/>
        <c:auto val="1"/>
        <c:lblAlgn val="ctr"/>
        <c:lblOffset val="100"/>
        <c:tickLblSkip val="1"/>
        <c:tickMarkSkip val="1"/>
        <c:noMultiLvlLbl val="0"/>
      </c:catAx>
      <c:valAx>
        <c:axId val="12750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23581</c:v>
                </c:pt>
                <c:pt idx="5">
                  <c:v>24749</c:v>
                </c:pt>
                <c:pt idx="8">
                  <c:v>25298</c:v>
                </c:pt>
                <c:pt idx="11">
                  <c:v>25731</c:v>
                </c:pt>
                <c:pt idx="14">
                  <c:v>26560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1078</c:v>
                </c:pt>
                <c:pt idx="5">
                  <c:v>2228</c:v>
                </c:pt>
                <c:pt idx="8">
                  <c:v>2387</c:v>
                </c:pt>
                <c:pt idx="11">
                  <c:v>2772</c:v>
                </c:pt>
                <c:pt idx="14">
                  <c:v>2941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955</c:v>
                </c:pt>
                <c:pt idx="3">
                  <c:v>959</c:v>
                </c:pt>
                <c:pt idx="6">
                  <c:v>1002</c:v>
                </c:pt>
                <c:pt idx="9">
                  <c:v>773</c:v>
                </c:pt>
                <c:pt idx="12">
                  <c:v>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1299</c:v>
                </c:pt>
                <c:pt idx="3">
                  <c:v>1099</c:v>
                </c:pt>
                <c:pt idx="6">
                  <c:v>1527</c:v>
                </c:pt>
                <c:pt idx="9">
                  <c:v>2695</c:v>
                </c:pt>
                <c:pt idx="12">
                  <c:v>2935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8468</c:v>
                </c:pt>
                <c:pt idx="3">
                  <c:v>8762</c:v>
                </c:pt>
                <c:pt idx="6">
                  <c:v>8752</c:v>
                </c:pt>
                <c:pt idx="9">
                  <c:v>8916</c:v>
                </c:pt>
                <c:pt idx="12">
                  <c:v>9157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134</c:v>
                </c:pt>
                <c:pt idx="3">
                  <c:v>31</c:v>
                </c:pt>
                <c:pt idx="6">
                  <c:v>16</c:v>
                </c:pt>
                <c:pt idx="9">
                  <c:v>11</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21393</c:v>
                </c:pt>
                <c:pt idx="3">
                  <c:v>22610</c:v>
                </c:pt>
                <c:pt idx="6">
                  <c:v>22764</c:v>
                </c:pt>
                <c:pt idx="9">
                  <c:v>22785</c:v>
                </c:pt>
                <c:pt idx="12">
                  <c:v>23505</c:v>
                </c:pt>
              </c:numCache>
            </c:numRef>
          </c:val>
        </c:ser>
        <c:dLbls>
          <c:showLegendKey val="0"/>
          <c:showVal val="0"/>
          <c:showCatName val="0"/>
          <c:showSerName val="0"/>
          <c:showPercent val="0"/>
          <c:showBubbleSize val="0"/>
        </c:dLbls>
        <c:gapWidth val="100"/>
        <c:overlap val="100"/>
        <c:axId val="127602688"/>
        <c:axId val="12760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7596</c:v>
                </c:pt>
                <c:pt idx="2">
                  <c:v>#N/A</c:v>
                </c:pt>
                <c:pt idx="3">
                  <c:v>#N/A</c:v>
                </c:pt>
                <c:pt idx="4">
                  <c:v>6485</c:v>
                </c:pt>
                <c:pt idx="5">
                  <c:v>#N/A</c:v>
                </c:pt>
                <c:pt idx="6">
                  <c:v>#N/A</c:v>
                </c:pt>
                <c:pt idx="7">
                  <c:v>6376</c:v>
                </c:pt>
                <c:pt idx="8">
                  <c:v>#N/A</c:v>
                </c:pt>
                <c:pt idx="9">
                  <c:v>#N/A</c:v>
                </c:pt>
                <c:pt idx="10">
                  <c:v>6678</c:v>
                </c:pt>
                <c:pt idx="11">
                  <c:v>#N/A</c:v>
                </c:pt>
                <c:pt idx="12">
                  <c:v>#N/A</c:v>
                </c:pt>
                <c:pt idx="13">
                  <c:v>7033</c:v>
                </c:pt>
                <c:pt idx="14">
                  <c:v>#N/A</c:v>
                </c:pt>
              </c:numCache>
            </c:numRef>
          </c:val>
          <c:smooth val="0"/>
        </c:ser>
        <c:dLbls>
          <c:showLegendKey val="0"/>
          <c:showVal val="0"/>
          <c:showCatName val="0"/>
          <c:showSerName val="0"/>
          <c:showPercent val="0"/>
          <c:showBubbleSize val="0"/>
        </c:dLbls>
        <c:marker val="1"/>
        <c:smooth val="0"/>
        <c:axId val="127602688"/>
        <c:axId val="127604608"/>
      </c:lineChart>
      <c:catAx>
        <c:axId val="1276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04608"/>
        <c:crosses val="autoZero"/>
        <c:auto val="1"/>
        <c:lblAlgn val="ctr"/>
        <c:lblOffset val="100"/>
        <c:tickLblSkip val="1"/>
        <c:tickMarkSkip val="1"/>
        <c:noMultiLvlLbl val="0"/>
      </c:catAx>
      <c:valAx>
        <c:axId val="12760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54,893
52,759
70.49
19,129,076
18,516,936
405,843
12,038,953
23,505,137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今後も課税客体の的確な把握とともに、税収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167217</xdr:rowOff>
    </xdr:to>
    <xdr:cxnSp macro="">
      <xdr:nvCxnSpPr>
        <xdr:cNvPr id="68" name="直線コネクタ 67"/>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153811</xdr:rowOff>
    </xdr:to>
    <xdr:cxnSp macro="">
      <xdr:nvCxnSpPr>
        <xdr:cNvPr id="71" name="直線コネクタ 70"/>
        <xdr:cNvCxnSpPr/>
      </xdr:nvCxnSpPr>
      <xdr:spPr>
        <a:xfrm>
          <a:off x="3225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113595</xdr:rowOff>
    </xdr:to>
    <xdr:cxnSp macro="">
      <xdr:nvCxnSpPr>
        <xdr:cNvPr id="74" name="直線コネクタ 73"/>
        <xdr:cNvCxnSpPr/>
      </xdr:nvCxnSpPr>
      <xdr:spPr>
        <a:xfrm>
          <a:off x="2336800" y="691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19755</xdr:rowOff>
    </xdr:from>
    <xdr:to>
      <xdr:col>3</xdr:col>
      <xdr:colOff>279400</xdr:colOff>
      <xdr:row>40</xdr:row>
      <xdr:rowOff>59972</xdr:rowOff>
    </xdr:to>
    <xdr:cxnSp macro="">
      <xdr:nvCxnSpPr>
        <xdr:cNvPr id="77" name="直線コネクタ 76"/>
        <xdr:cNvCxnSpPr/>
      </xdr:nvCxnSpPr>
      <xdr:spPr>
        <a:xfrm>
          <a:off x="1447800" y="687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3" name="円/楕円 92"/>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4" name="テキスト ボックス 93"/>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140405</xdr:rowOff>
    </xdr:from>
    <xdr:to>
      <xdr:col>2</xdr:col>
      <xdr:colOff>127000</xdr:colOff>
      <xdr:row>40</xdr:row>
      <xdr:rowOff>70555</xdr:rowOff>
    </xdr:to>
    <xdr:sp macro="" textlink="">
      <xdr:nvSpPr>
        <xdr:cNvPr id="95" name="円/楕円 94"/>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80732</xdr:rowOff>
    </xdr:from>
    <xdr:ext cx="762000" cy="259045"/>
    <xdr:sp macro="" textlink="">
      <xdr:nvSpPr>
        <xdr:cNvPr id="96" name="テキスト ボックス 95"/>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新市建設計画に基づく積極的な投資的事業により、公債費が増加していることや、障がい福祉サービス費や生活保護費などの伸びにより扶助費が増加していることが、経常収支比率を悪化させている。今後、投資的事業については、計画事業の規模および手法の見直し行う。また、施設管理については、積極的な民間委託・指定管理者制度の活用や統廃合を含めた総量縮減など行政サービスの効率化およびスリム化を図り、財源の選択と集中により</a:t>
          </a:r>
          <a:r>
            <a:rPr kumimoji="1" lang="en-US" altLang="ja-JP" sz="1300">
              <a:latin typeface="ＭＳ Ｐゴシック"/>
            </a:rPr>
            <a:t>10</a:t>
          </a:r>
          <a:r>
            <a:rPr kumimoji="1" lang="ja-JP" altLang="en-US" sz="1300">
              <a:latin typeface="ＭＳ Ｐゴシック"/>
            </a:rPr>
            <a:t>年間で平成</a:t>
          </a:r>
          <a:r>
            <a:rPr kumimoji="1" lang="en-US" altLang="ja-JP" sz="1300">
              <a:latin typeface="ＭＳ Ｐゴシック"/>
            </a:rPr>
            <a:t>25</a:t>
          </a:r>
          <a:r>
            <a:rPr kumimoji="1" lang="ja-JP" altLang="en-US" sz="1300">
              <a:latin typeface="ＭＳ Ｐゴシック"/>
            </a:rPr>
            <a:t>年度比で</a:t>
          </a:r>
          <a:r>
            <a:rPr kumimoji="1" lang="en-US" altLang="ja-JP" sz="1300">
              <a:latin typeface="ＭＳ Ｐゴシック"/>
            </a:rPr>
            <a:t>3.5</a:t>
          </a:r>
          <a:r>
            <a:rPr kumimoji="1" lang="ja-JP" altLang="en-US" sz="1300">
              <a:latin typeface="ＭＳ Ｐゴシック"/>
            </a:rPr>
            <a:t>ポイントの縮減に努める。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106680</xdr:rowOff>
    </xdr:from>
    <xdr:to>
      <xdr:col>7</xdr:col>
      <xdr:colOff>152400</xdr:colOff>
      <xdr:row>67</xdr:row>
      <xdr:rowOff>47837</xdr:rowOff>
    </xdr:to>
    <xdr:cxnSp macro="">
      <xdr:nvCxnSpPr>
        <xdr:cNvPr id="131" name="直線コネクタ 130"/>
        <xdr:cNvCxnSpPr/>
      </xdr:nvCxnSpPr>
      <xdr:spPr>
        <a:xfrm>
          <a:off x="4114800" y="114223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66</xdr:row>
      <xdr:rowOff>106680</xdr:rowOff>
    </xdr:to>
    <xdr:cxnSp macro="">
      <xdr:nvCxnSpPr>
        <xdr:cNvPr id="134" name="直線コネクタ 133"/>
        <xdr:cNvCxnSpPr/>
      </xdr:nvCxnSpPr>
      <xdr:spPr>
        <a:xfrm>
          <a:off x="3225800" y="1133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66</xdr:row>
      <xdr:rowOff>18204</xdr:rowOff>
    </xdr:to>
    <xdr:cxnSp macro="">
      <xdr:nvCxnSpPr>
        <xdr:cNvPr id="137" name="直線コネクタ 136"/>
        <xdr:cNvCxnSpPr/>
      </xdr:nvCxnSpPr>
      <xdr:spPr>
        <a:xfrm>
          <a:off x="2336800" y="1105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67</xdr:row>
      <xdr:rowOff>80010</xdr:rowOff>
    </xdr:to>
    <xdr:cxnSp macro="">
      <xdr:nvCxnSpPr>
        <xdr:cNvPr id="140" name="直線コネクタ 139"/>
        <xdr:cNvCxnSpPr/>
      </xdr:nvCxnSpPr>
      <xdr:spPr>
        <a:xfrm flipV="1">
          <a:off x="1447800" y="11052387"/>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85090</xdr:rowOff>
    </xdr:from>
    <xdr:to>
      <xdr:col>3</xdr:col>
      <xdr:colOff>330200</xdr:colOff>
      <xdr:row>65</xdr:row>
      <xdr:rowOff>15240</xdr:rowOff>
    </xdr:to>
    <xdr:sp macro="" textlink="">
      <xdr:nvSpPr>
        <xdr:cNvPr id="141" name="フローチャート : 判断 140"/>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42" name="テキスト ボックス 141"/>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43" name="フローチャート : 判断 142"/>
        <xdr:cNvSpPr/>
      </xdr:nvSpPr>
      <xdr:spPr>
        <a:xfrm>
          <a:off x="1397000" y="112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38964</xdr:rowOff>
    </xdr:from>
    <xdr:ext cx="762000" cy="259045"/>
    <xdr:sp macro="" textlink="">
      <xdr:nvSpPr>
        <xdr:cNvPr id="144" name="テキスト ボックス 143"/>
        <xdr:cNvSpPr txBox="1"/>
      </xdr:nvSpPr>
      <xdr:spPr>
        <a:xfrm>
          <a:off x="1066800" y="110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168487</xdr:rowOff>
    </xdr:from>
    <xdr:to>
      <xdr:col>7</xdr:col>
      <xdr:colOff>203200</xdr:colOff>
      <xdr:row>67</xdr:row>
      <xdr:rowOff>98637</xdr:rowOff>
    </xdr:to>
    <xdr:sp macro="" textlink="">
      <xdr:nvSpPr>
        <xdr:cNvPr id="150" name="円/楕円 149"/>
        <xdr:cNvSpPr/>
      </xdr:nvSpPr>
      <xdr:spPr>
        <a:xfrm>
          <a:off x="49022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64364</xdr:rowOff>
    </xdr:from>
    <xdr:ext cx="762000" cy="259045"/>
    <xdr:sp macro="" textlink="">
      <xdr:nvSpPr>
        <xdr:cNvPr id="151" name="財政構造の弾力性該当値テキスト"/>
        <xdr:cNvSpPr txBox="1"/>
      </xdr:nvSpPr>
      <xdr:spPr>
        <a:xfrm>
          <a:off x="5041900" y="1138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55880</xdr:rowOff>
    </xdr:from>
    <xdr:to>
      <xdr:col>6</xdr:col>
      <xdr:colOff>50800</xdr:colOff>
      <xdr:row>66</xdr:row>
      <xdr:rowOff>157480</xdr:rowOff>
    </xdr:to>
    <xdr:sp macro="" textlink="">
      <xdr:nvSpPr>
        <xdr:cNvPr id="152" name="円/楕円 151"/>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142257</xdr:rowOff>
    </xdr:from>
    <xdr:ext cx="736600" cy="259045"/>
    <xdr:sp macro="" textlink="">
      <xdr:nvSpPr>
        <xdr:cNvPr id="153" name="テキスト ボックス 152"/>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138854</xdr:rowOff>
    </xdr:from>
    <xdr:to>
      <xdr:col>4</xdr:col>
      <xdr:colOff>533400</xdr:colOff>
      <xdr:row>66</xdr:row>
      <xdr:rowOff>69004</xdr:rowOff>
    </xdr:to>
    <xdr:sp macro="" textlink="">
      <xdr:nvSpPr>
        <xdr:cNvPr id="154" name="円/楕円 153"/>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53781</xdr:rowOff>
    </xdr:from>
    <xdr:ext cx="762000" cy="259045"/>
    <xdr:sp macro="" textlink="">
      <xdr:nvSpPr>
        <xdr:cNvPr id="155" name="テキスト ボックス 154"/>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6" name="円/楕円 155"/>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140564</xdr:rowOff>
    </xdr:from>
    <xdr:ext cx="762000" cy="259045"/>
    <xdr:sp macro="" textlink="">
      <xdr:nvSpPr>
        <xdr:cNvPr id="157" name="テキスト ボックス 156"/>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58" name="円/楕円 157"/>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59" name="テキスト ボックス 158"/>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ごみ処理業務や消防業務などを一部事務組合で行っていることが挙げられる。しかしながら、一部事務組合に対しては負担金（補助費等）を支出しているため本決算額は増加することになる。今後も、一部事務組合の事業内容の精査などによる負担金の適正化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47884</xdr:rowOff>
    </xdr:from>
    <xdr:to>
      <xdr:col>7</xdr:col>
      <xdr:colOff>152400</xdr:colOff>
      <xdr:row>81</xdr:row>
      <xdr:rowOff>52856</xdr:rowOff>
    </xdr:to>
    <xdr:cxnSp macro="">
      <xdr:nvCxnSpPr>
        <xdr:cNvPr id="192" name="直線コネクタ 191"/>
        <xdr:cNvCxnSpPr/>
      </xdr:nvCxnSpPr>
      <xdr:spPr>
        <a:xfrm>
          <a:off x="4114800" y="13935334"/>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47884</xdr:rowOff>
    </xdr:from>
    <xdr:to>
      <xdr:col>6</xdr:col>
      <xdr:colOff>0</xdr:colOff>
      <xdr:row>81</xdr:row>
      <xdr:rowOff>69259</xdr:rowOff>
    </xdr:to>
    <xdr:cxnSp macro="">
      <xdr:nvCxnSpPr>
        <xdr:cNvPr id="195" name="直線コネクタ 194"/>
        <xdr:cNvCxnSpPr/>
      </xdr:nvCxnSpPr>
      <xdr:spPr>
        <a:xfrm flipV="1">
          <a:off x="3225800" y="13935334"/>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50346</xdr:rowOff>
    </xdr:from>
    <xdr:to>
      <xdr:col>4</xdr:col>
      <xdr:colOff>482600</xdr:colOff>
      <xdr:row>81</xdr:row>
      <xdr:rowOff>69259</xdr:rowOff>
    </xdr:to>
    <xdr:cxnSp macro="">
      <xdr:nvCxnSpPr>
        <xdr:cNvPr id="198" name="直線コネクタ 197"/>
        <xdr:cNvCxnSpPr/>
      </xdr:nvCxnSpPr>
      <xdr:spPr>
        <a:xfrm>
          <a:off x="2336800" y="13937796"/>
          <a:ext cx="8890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45563</xdr:rowOff>
    </xdr:from>
    <xdr:to>
      <xdr:col>3</xdr:col>
      <xdr:colOff>279400</xdr:colOff>
      <xdr:row>81</xdr:row>
      <xdr:rowOff>50346</xdr:rowOff>
    </xdr:to>
    <xdr:cxnSp macro="">
      <xdr:nvCxnSpPr>
        <xdr:cNvPr id="201" name="直線コネクタ 200"/>
        <xdr:cNvCxnSpPr/>
      </xdr:nvCxnSpPr>
      <xdr:spPr>
        <a:xfrm>
          <a:off x="1447800" y="13933013"/>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141914</xdr:rowOff>
    </xdr:from>
    <xdr:to>
      <xdr:col>3</xdr:col>
      <xdr:colOff>330200</xdr:colOff>
      <xdr:row>81</xdr:row>
      <xdr:rowOff>72064</xdr:rowOff>
    </xdr:to>
    <xdr:sp macro="" textlink="">
      <xdr:nvSpPr>
        <xdr:cNvPr id="202" name="フローチャート : 判断 201"/>
        <xdr:cNvSpPr/>
      </xdr:nvSpPr>
      <xdr:spPr>
        <a:xfrm>
          <a:off x="2286000" y="13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82241</xdr:rowOff>
    </xdr:from>
    <xdr:ext cx="762000" cy="259045"/>
    <xdr:sp macro="" textlink="">
      <xdr:nvSpPr>
        <xdr:cNvPr id="203" name="テキスト ボックス 202"/>
        <xdr:cNvSpPr txBox="1"/>
      </xdr:nvSpPr>
      <xdr:spPr>
        <a:xfrm>
          <a:off x="1955800" y="1362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139911</xdr:rowOff>
    </xdr:from>
    <xdr:to>
      <xdr:col>2</xdr:col>
      <xdr:colOff>127000</xdr:colOff>
      <xdr:row>81</xdr:row>
      <xdr:rowOff>70061</xdr:rowOff>
    </xdr:to>
    <xdr:sp macro="" textlink="">
      <xdr:nvSpPr>
        <xdr:cNvPr id="204" name="フローチャート : 判断 203"/>
        <xdr:cNvSpPr/>
      </xdr:nvSpPr>
      <xdr:spPr>
        <a:xfrm>
          <a:off x="1397000" y="1385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80238</xdr:rowOff>
    </xdr:from>
    <xdr:ext cx="762000" cy="259045"/>
    <xdr:sp macro="" textlink="">
      <xdr:nvSpPr>
        <xdr:cNvPr id="205" name="テキスト ボックス 204"/>
        <xdr:cNvSpPr txBox="1"/>
      </xdr:nvSpPr>
      <xdr:spPr>
        <a:xfrm>
          <a:off x="1066800" y="1362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2056</xdr:rowOff>
    </xdr:from>
    <xdr:to>
      <xdr:col>7</xdr:col>
      <xdr:colOff>203200</xdr:colOff>
      <xdr:row>81</xdr:row>
      <xdr:rowOff>103656</xdr:rowOff>
    </xdr:to>
    <xdr:sp macro="" textlink="">
      <xdr:nvSpPr>
        <xdr:cNvPr id="211" name="円/楕円 210"/>
        <xdr:cNvSpPr/>
      </xdr:nvSpPr>
      <xdr:spPr>
        <a:xfrm>
          <a:off x="4902200" y="138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18583</xdr:rowOff>
    </xdr:from>
    <xdr:ext cx="762000" cy="259045"/>
    <xdr:sp macro="" textlink="">
      <xdr:nvSpPr>
        <xdr:cNvPr id="212" name="人件費・物件費等の状況該当値テキスト"/>
        <xdr:cNvSpPr txBox="1"/>
      </xdr:nvSpPr>
      <xdr:spPr>
        <a:xfrm>
          <a:off x="5041900" y="1373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168534</xdr:rowOff>
    </xdr:from>
    <xdr:to>
      <xdr:col>6</xdr:col>
      <xdr:colOff>50800</xdr:colOff>
      <xdr:row>81</xdr:row>
      <xdr:rowOff>98684</xdr:rowOff>
    </xdr:to>
    <xdr:sp macro="" textlink="">
      <xdr:nvSpPr>
        <xdr:cNvPr id="213" name="円/楕円 212"/>
        <xdr:cNvSpPr/>
      </xdr:nvSpPr>
      <xdr:spPr>
        <a:xfrm>
          <a:off x="4064000" y="138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108861</xdr:rowOff>
    </xdr:from>
    <xdr:ext cx="736600" cy="259045"/>
    <xdr:sp macro="" textlink="">
      <xdr:nvSpPr>
        <xdr:cNvPr id="214" name="テキスト ボックス 213"/>
        <xdr:cNvSpPr txBox="1"/>
      </xdr:nvSpPr>
      <xdr:spPr>
        <a:xfrm>
          <a:off x="3733800" y="1365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18459</xdr:rowOff>
    </xdr:from>
    <xdr:to>
      <xdr:col>4</xdr:col>
      <xdr:colOff>533400</xdr:colOff>
      <xdr:row>81</xdr:row>
      <xdr:rowOff>120059</xdr:rowOff>
    </xdr:to>
    <xdr:sp macro="" textlink="">
      <xdr:nvSpPr>
        <xdr:cNvPr id="215" name="円/楕円 214"/>
        <xdr:cNvSpPr/>
      </xdr:nvSpPr>
      <xdr:spPr>
        <a:xfrm>
          <a:off x="3175000" y="139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130236</xdr:rowOff>
    </xdr:from>
    <xdr:ext cx="762000" cy="259045"/>
    <xdr:sp macro="" textlink="">
      <xdr:nvSpPr>
        <xdr:cNvPr id="216" name="テキスト ボックス 215"/>
        <xdr:cNvSpPr txBox="1"/>
      </xdr:nvSpPr>
      <xdr:spPr>
        <a:xfrm>
          <a:off x="2844800" y="1367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170996</xdr:rowOff>
    </xdr:from>
    <xdr:to>
      <xdr:col>3</xdr:col>
      <xdr:colOff>330200</xdr:colOff>
      <xdr:row>81</xdr:row>
      <xdr:rowOff>101146</xdr:rowOff>
    </xdr:to>
    <xdr:sp macro="" textlink="">
      <xdr:nvSpPr>
        <xdr:cNvPr id="217" name="円/楕円 216"/>
        <xdr:cNvSpPr/>
      </xdr:nvSpPr>
      <xdr:spPr>
        <a:xfrm>
          <a:off x="2286000" y="138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85923</xdr:rowOff>
    </xdr:from>
    <xdr:ext cx="762000" cy="259045"/>
    <xdr:sp macro="" textlink="">
      <xdr:nvSpPr>
        <xdr:cNvPr id="218" name="テキスト ボックス 217"/>
        <xdr:cNvSpPr txBox="1"/>
      </xdr:nvSpPr>
      <xdr:spPr>
        <a:xfrm>
          <a:off x="1955800" y="139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166213</xdr:rowOff>
    </xdr:from>
    <xdr:to>
      <xdr:col>2</xdr:col>
      <xdr:colOff>127000</xdr:colOff>
      <xdr:row>81</xdr:row>
      <xdr:rowOff>96363</xdr:rowOff>
    </xdr:to>
    <xdr:sp macro="" textlink="">
      <xdr:nvSpPr>
        <xdr:cNvPr id="219" name="円/楕円 218"/>
        <xdr:cNvSpPr/>
      </xdr:nvSpPr>
      <xdr:spPr>
        <a:xfrm>
          <a:off x="1397000" y="13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81140</xdr:rowOff>
    </xdr:from>
    <xdr:ext cx="762000" cy="259045"/>
    <xdr:sp macro="" textlink="">
      <xdr:nvSpPr>
        <xdr:cNvPr id="220" name="テキスト ボックス 219"/>
        <xdr:cNvSpPr txBox="1"/>
      </xdr:nvSpPr>
      <xdr:spPr>
        <a:xfrm>
          <a:off x="1066800" y="1396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国家公務員給与削減措置に伴う給与の減額を実施したことによりラスパイレス指数は大きく下がったものの、職員分布の変動や初任給が国の水準を超えていることにより</a:t>
          </a:r>
          <a:r>
            <a:rPr kumimoji="1" lang="ja-JP" altLang="en-US" sz="1300">
              <a:solidFill>
                <a:schemeClr val="dk1"/>
              </a:solidFill>
              <a:effectLst/>
              <a:latin typeface="+mn-lt"/>
              <a:ea typeface="+mn-ea"/>
              <a:cs typeface="+mn-cs"/>
            </a:rPr>
            <a:t>類似団体よりも高い状況である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年齢階層の平準化を図り適正化に努める。</a:t>
          </a:r>
          <a:endParaRPr lang="ja-JP" altLang="ja-JP" sz="13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160443</xdr:rowOff>
    </xdr:to>
    <xdr:cxnSp macro="">
      <xdr:nvCxnSpPr>
        <xdr:cNvPr id="249" name="直線コネクタ 248"/>
        <xdr:cNvCxnSpPr/>
      </xdr:nvCxnSpPr>
      <xdr:spPr>
        <a:xfrm flipV="1">
          <a:off x="17018000" y="14050011"/>
          <a:ext cx="0" cy="68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50"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51" name="直線コネクタ 250"/>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2"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3" name="直線コネクタ 252"/>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53763</xdr:rowOff>
    </xdr:to>
    <xdr:cxnSp macro="">
      <xdr:nvCxnSpPr>
        <xdr:cNvPr id="254" name="直線コネクタ 253"/>
        <xdr:cNvCxnSpPr/>
      </xdr:nvCxnSpPr>
      <xdr:spPr>
        <a:xfrm flipV="1">
          <a:off x="16179800" y="14733693"/>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5"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6" name="フローチャート : 判断 255"/>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53763</xdr:rowOff>
    </xdr:to>
    <xdr:cxnSp macro="">
      <xdr:nvCxnSpPr>
        <xdr:cNvPr id="257" name="直線コネクタ 256"/>
        <xdr:cNvCxnSpPr/>
      </xdr:nvCxnSpPr>
      <xdr:spPr>
        <a:xfrm>
          <a:off x="15290800" y="1524846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64346</xdr:rowOff>
    </xdr:from>
    <xdr:to>
      <xdr:col>23</xdr:col>
      <xdr:colOff>457200</xdr:colOff>
      <xdr:row>87</xdr:row>
      <xdr:rowOff>165946</xdr:rowOff>
    </xdr:to>
    <xdr:sp macro="" textlink="">
      <xdr:nvSpPr>
        <xdr:cNvPr id="258" name="フローチャート : 判断 257"/>
        <xdr:cNvSpPr/>
      </xdr:nvSpPr>
      <xdr:spPr>
        <a:xfrm>
          <a:off x="16129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4673</xdr:rowOff>
    </xdr:from>
    <xdr:ext cx="736600" cy="259045"/>
    <xdr:sp macro="" textlink="">
      <xdr:nvSpPr>
        <xdr:cNvPr id="259" name="テキスト ボックス 25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160866</xdr:rowOff>
    </xdr:to>
    <xdr:cxnSp macro="">
      <xdr:nvCxnSpPr>
        <xdr:cNvPr id="260" name="直線コネクタ 259"/>
        <xdr:cNvCxnSpPr/>
      </xdr:nvCxnSpPr>
      <xdr:spPr>
        <a:xfrm>
          <a:off x="14401800" y="145567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56304</xdr:rowOff>
    </xdr:from>
    <xdr:to>
      <xdr:col>22</xdr:col>
      <xdr:colOff>254000</xdr:colOff>
      <xdr:row>87</xdr:row>
      <xdr:rowOff>157904</xdr:rowOff>
    </xdr:to>
    <xdr:sp macro="" textlink="">
      <xdr:nvSpPr>
        <xdr:cNvPr id="261" name="フローチャート : 判断 260"/>
        <xdr:cNvSpPr/>
      </xdr:nvSpPr>
      <xdr:spPr>
        <a:xfrm>
          <a:off x="15240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62" name="テキスト ボックス 261"/>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154939</xdr:rowOff>
    </xdr:to>
    <xdr:cxnSp macro="">
      <xdr:nvCxnSpPr>
        <xdr:cNvPr id="263" name="直線コネクタ 262"/>
        <xdr:cNvCxnSpPr/>
      </xdr:nvCxnSpPr>
      <xdr:spPr>
        <a:xfrm>
          <a:off x="13512800" y="144441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4" name="フローチャート : 判断 263"/>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5" name="テキスト ボックス 264"/>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66" name="フローチャート : 判断 265"/>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67" name="テキスト ボックス 266"/>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3" name="円/楕円 272"/>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5520</xdr:rowOff>
    </xdr:from>
    <xdr:ext cx="762000" cy="259045"/>
    <xdr:sp macro="" textlink="">
      <xdr:nvSpPr>
        <xdr:cNvPr id="274" name="給与水準   （国との比較）該当値テキスト"/>
        <xdr:cNvSpPr txBox="1"/>
      </xdr:nvSpPr>
      <xdr:spPr>
        <a:xfrm>
          <a:off x="17106900" y="14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2963</xdr:rowOff>
    </xdr:from>
    <xdr:to>
      <xdr:col>23</xdr:col>
      <xdr:colOff>457200</xdr:colOff>
      <xdr:row>89</xdr:row>
      <xdr:rowOff>104563</xdr:rowOff>
    </xdr:to>
    <xdr:sp macro="" textlink="">
      <xdr:nvSpPr>
        <xdr:cNvPr id="275" name="円/楕円 274"/>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89340</xdr:rowOff>
    </xdr:from>
    <xdr:ext cx="736600" cy="259045"/>
    <xdr:sp macro="" textlink="">
      <xdr:nvSpPr>
        <xdr:cNvPr id="276" name="テキスト ボックス 275"/>
        <xdr:cNvSpPr txBox="1"/>
      </xdr:nvSpPr>
      <xdr:spPr>
        <a:xfrm>
          <a:off x="15798800" y="1534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7" name="円/楕円 276"/>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8" name="テキスト ボックス 277"/>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9" name="円/楕円 278"/>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80" name="テキスト ボックス 279"/>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1" name="円/楕円 280"/>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2" name="テキスト ボックス 28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内公共施設の管理運営の指定管理や退職者不補充による職員数の削減に努めてきたところである。今後においては退職者が多く、採用職員を均等化するなど調整を行い年齢職層のバランスも視野に入れた採用を行うとともに、再任用職員の経験を生かしサービスの維持・向上を図れる組織となるような職員の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14288</xdr:rowOff>
    </xdr:from>
    <xdr:to>
      <xdr:col>24</xdr:col>
      <xdr:colOff>558800</xdr:colOff>
      <xdr:row>62</xdr:row>
      <xdr:rowOff>64558</xdr:rowOff>
    </xdr:to>
    <xdr:cxnSp macro="">
      <xdr:nvCxnSpPr>
        <xdr:cNvPr id="317" name="直線コネクタ 316"/>
        <xdr:cNvCxnSpPr/>
      </xdr:nvCxnSpPr>
      <xdr:spPr>
        <a:xfrm flipV="1">
          <a:off x="16179800" y="1064418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18"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64558</xdr:rowOff>
    </xdr:from>
    <xdr:to>
      <xdr:col>23</xdr:col>
      <xdr:colOff>406400</xdr:colOff>
      <xdr:row>62</xdr:row>
      <xdr:rowOff>108796</xdr:rowOff>
    </xdr:to>
    <xdr:cxnSp macro="">
      <xdr:nvCxnSpPr>
        <xdr:cNvPr id="320" name="直線コネクタ 319"/>
        <xdr:cNvCxnSpPr/>
      </xdr:nvCxnSpPr>
      <xdr:spPr>
        <a:xfrm flipV="1">
          <a:off x="15290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2" name="テキスト ボックス 321"/>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140970</xdr:rowOff>
    </xdr:to>
    <xdr:cxnSp macro="">
      <xdr:nvCxnSpPr>
        <xdr:cNvPr id="323" name="直線コネクタ 322"/>
        <xdr:cNvCxnSpPr/>
      </xdr:nvCxnSpPr>
      <xdr:spPr>
        <a:xfrm flipV="1">
          <a:off x="14401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5" name="テキスト ボックス 324"/>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136948</xdr:rowOff>
    </xdr:from>
    <xdr:to>
      <xdr:col>21</xdr:col>
      <xdr:colOff>0</xdr:colOff>
      <xdr:row>62</xdr:row>
      <xdr:rowOff>140970</xdr:rowOff>
    </xdr:to>
    <xdr:cxnSp macro="">
      <xdr:nvCxnSpPr>
        <xdr:cNvPr id="326" name="直線コネクタ 325"/>
        <xdr:cNvCxnSpPr/>
      </xdr:nvCxnSpPr>
      <xdr:spPr>
        <a:xfrm>
          <a:off x="13512800" y="107668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27" name="フローチャート : 判断 326"/>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160248</xdr:rowOff>
    </xdr:from>
    <xdr:ext cx="762000" cy="259045"/>
    <xdr:sp macro="" textlink="">
      <xdr:nvSpPr>
        <xdr:cNvPr id="328" name="テキスト ボックス 327"/>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9" name="フローチャート : 判断 328"/>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0" name="テキスト ボックス 329"/>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134938</xdr:rowOff>
    </xdr:from>
    <xdr:to>
      <xdr:col>24</xdr:col>
      <xdr:colOff>609600</xdr:colOff>
      <xdr:row>62</xdr:row>
      <xdr:rowOff>65088</xdr:rowOff>
    </xdr:to>
    <xdr:sp macro="" textlink="">
      <xdr:nvSpPr>
        <xdr:cNvPr id="336" name="円/楕円 335"/>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151465</xdr:rowOff>
    </xdr:from>
    <xdr:ext cx="762000" cy="259045"/>
    <xdr:sp macro="" textlink="">
      <xdr:nvSpPr>
        <xdr:cNvPr id="337" name="定員管理の状況該当値テキスト"/>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13758</xdr:rowOff>
    </xdr:from>
    <xdr:to>
      <xdr:col>23</xdr:col>
      <xdr:colOff>457200</xdr:colOff>
      <xdr:row>62</xdr:row>
      <xdr:rowOff>115358</xdr:rowOff>
    </xdr:to>
    <xdr:sp macro="" textlink="">
      <xdr:nvSpPr>
        <xdr:cNvPr id="338" name="円/楕円 337"/>
        <xdr:cNvSpPr/>
      </xdr:nvSpPr>
      <xdr:spPr>
        <a:xfrm>
          <a:off x="16129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125535</xdr:rowOff>
    </xdr:from>
    <xdr:ext cx="736600" cy="259045"/>
    <xdr:sp macro="" textlink="">
      <xdr:nvSpPr>
        <xdr:cNvPr id="339" name="テキスト ボックス 338"/>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0" name="円/楕円 339"/>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169773</xdr:rowOff>
    </xdr:from>
    <xdr:ext cx="762000" cy="259045"/>
    <xdr:sp macro="" textlink="">
      <xdr:nvSpPr>
        <xdr:cNvPr id="341" name="テキスト ボックス 340"/>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42" name="円/楕円 341"/>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43" name="テキスト ボックス 342"/>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86148</xdr:rowOff>
    </xdr:from>
    <xdr:to>
      <xdr:col>19</xdr:col>
      <xdr:colOff>533400</xdr:colOff>
      <xdr:row>63</xdr:row>
      <xdr:rowOff>16298</xdr:rowOff>
    </xdr:to>
    <xdr:sp macro="" textlink="">
      <xdr:nvSpPr>
        <xdr:cNvPr id="344" name="円/楕円 343"/>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1075</xdr:rowOff>
    </xdr:from>
    <xdr:ext cx="762000" cy="259045"/>
    <xdr:sp macro="" textlink="">
      <xdr:nvSpPr>
        <xdr:cNvPr id="345" name="テキスト ボックス 344"/>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の合併以降積極的に両町の均衡ある発展のため実施してきた合併特例事業や臨時財政対策債の割合の増加など当市の起債残高の約７割が交付税措置のある起債で構成されており、交付税の基準財政需要額に算入される起債残高割合の増加により本指標は減少することとなった。今後も大型投資的事業を控えているため、合併特例債の発行上限を見据えたうえで今後も交付税措置のある有利な起債を選択し計画的に実施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119380</xdr:rowOff>
    </xdr:from>
    <xdr:to>
      <xdr:col>24</xdr:col>
      <xdr:colOff>558800</xdr:colOff>
      <xdr:row>43</xdr:row>
      <xdr:rowOff>143510</xdr:rowOff>
    </xdr:to>
    <xdr:cxnSp macro="">
      <xdr:nvCxnSpPr>
        <xdr:cNvPr id="378" name="直線コネクタ 377"/>
        <xdr:cNvCxnSpPr/>
      </xdr:nvCxnSpPr>
      <xdr:spPr>
        <a:xfrm flipV="1">
          <a:off x="16179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79"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28363</xdr:rowOff>
    </xdr:to>
    <xdr:cxnSp macro="">
      <xdr:nvCxnSpPr>
        <xdr:cNvPr id="381" name="直線コネクタ 380"/>
        <xdr:cNvCxnSpPr/>
      </xdr:nvCxnSpPr>
      <xdr:spPr>
        <a:xfrm flipV="1">
          <a:off x="15290800" y="75158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3" name="テキスト ボックス 382"/>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28363</xdr:rowOff>
    </xdr:from>
    <xdr:to>
      <xdr:col>22</xdr:col>
      <xdr:colOff>203200</xdr:colOff>
      <xdr:row>45</xdr:row>
      <xdr:rowOff>9737</xdr:rowOff>
    </xdr:to>
    <xdr:cxnSp macro="">
      <xdr:nvCxnSpPr>
        <xdr:cNvPr id="384" name="直線コネクタ 383"/>
        <xdr:cNvCxnSpPr/>
      </xdr:nvCxnSpPr>
      <xdr:spPr>
        <a:xfrm flipV="1">
          <a:off x="14401800" y="75721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6" name="テキスト ボックス 385"/>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9737</xdr:rowOff>
    </xdr:from>
    <xdr:to>
      <xdr:col>21</xdr:col>
      <xdr:colOff>0</xdr:colOff>
      <xdr:row>45</xdr:row>
      <xdr:rowOff>90170</xdr:rowOff>
    </xdr:to>
    <xdr:cxnSp macro="">
      <xdr:nvCxnSpPr>
        <xdr:cNvPr id="387" name="直線コネクタ 386"/>
        <xdr:cNvCxnSpPr/>
      </xdr:nvCxnSpPr>
      <xdr:spPr>
        <a:xfrm flipV="1">
          <a:off x="13512800" y="77249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8" name="フローチャート : 判断 387"/>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9" name="テキスト ボックス 388"/>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390" name="フローチャート :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107967</xdr:rowOff>
    </xdr:from>
    <xdr:ext cx="762000" cy="259045"/>
    <xdr:sp macro="" textlink="">
      <xdr:nvSpPr>
        <xdr:cNvPr id="391" name="テキスト ボックス 390"/>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68580</xdr:rowOff>
    </xdr:from>
    <xdr:to>
      <xdr:col>24</xdr:col>
      <xdr:colOff>609600</xdr:colOff>
      <xdr:row>43</xdr:row>
      <xdr:rowOff>170180</xdr:rowOff>
    </xdr:to>
    <xdr:sp macro="" textlink="">
      <xdr:nvSpPr>
        <xdr:cNvPr id="397" name="円/楕円 396"/>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40657</xdr:rowOff>
    </xdr:from>
    <xdr:ext cx="762000" cy="259045"/>
    <xdr:sp macro="" textlink="">
      <xdr:nvSpPr>
        <xdr:cNvPr id="398"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399" name="円/楕円 398"/>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400" name="テキスト ボックス 399"/>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149013</xdr:rowOff>
    </xdr:from>
    <xdr:to>
      <xdr:col>22</xdr:col>
      <xdr:colOff>254000</xdr:colOff>
      <xdr:row>44</xdr:row>
      <xdr:rowOff>79163</xdr:rowOff>
    </xdr:to>
    <xdr:sp macro="" textlink="">
      <xdr:nvSpPr>
        <xdr:cNvPr id="401" name="円/楕円 400"/>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63940</xdr:rowOff>
    </xdr:from>
    <xdr:ext cx="762000" cy="259045"/>
    <xdr:sp macro="" textlink="">
      <xdr:nvSpPr>
        <xdr:cNvPr id="402" name="テキスト ボックス 401"/>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130387</xdr:rowOff>
    </xdr:from>
    <xdr:to>
      <xdr:col>21</xdr:col>
      <xdr:colOff>50800</xdr:colOff>
      <xdr:row>45</xdr:row>
      <xdr:rowOff>60537</xdr:rowOff>
    </xdr:to>
    <xdr:sp macro="" textlink="">
      <xdr:nvSpPr>
        <xdr:cNvPr id="403" name="円/楕円 402"/>
        <xdr:cNvSpPr/>
      </xdr:nvSpPr>
      <xdr:spPr>
        <a:xfrm>
          <a:off x="14351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45314</xdr:rowOff>
    </xdr:from>
    <xdr:ext cx="762000" cy="259045"/>
    <xdr:sp macro="" textlink="">
      <xdr:nvSpPr>
        <xdr:cNvPr id="404" name="テキスト ボックス 403"/>
        <xdr:cNvSpPr txBox="1"/>
      </xdr:nvSpPr>
      <xdr:spPr>
        <a:xfrm>
          <a:off x="14020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5" name="円/楕円 404"/>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6" name="テキスト ボックス 405"/>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近年悪化傾向にあるが、主な要因としては公営企業等繰入見込額や組合等負担等見込額の増加によるものである。また、地方債残高は増加傾向にあるが、その内訳が臨時財政対策債や合併特例債など交付税措置が有利な起債の割合が増加していることから、指数には好影響を与えている。しかしながら、起債に依存する財政構造は将来世代への負担増加を招くこととなるため、投資的事業については真に必要なものであるか見極め、事業規模や手法など検討を重ねた上で実施し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168426</xdr:rowOff>
    </xdr:from>
    <xdr:to>
      <xdr:col>24</xdr:col>
      <xdr:colOff>558800</xdr:colOff>
      <xdr:row>18</xdr:row>
      <xdr:rowOff>28000</xdr:rowOff>
    </xdr:to>
    <xdr:cxnSp macro="">
      <xdr:nvCxnSpPr>
        <xdr:cNvPr id="442" name="直線コネクタ 441"/>
        <xdr:cNvCxnSpPr/>
      </xdr:nvCxnSpPr>
      <xdr:spPr>
        <a:xfrm>
          <a:off x="16179800" y="30830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3"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144296</xdr:rowOff>
    </xdr:from>
    <xdr:to>
      <xdr:col>23</xdr:col>
      <xdr:colOff>406400</xdr:colOff>
      <xdr:row>17</xdr:row>
      <xdr:rowOff>168426</xdr:rowOff>
    </xdr:to>
    <xdr:cxnSp macro="">
      <xdr:nvCxnSpPr>
        <xdr:cNvPr id="445" name="直線コネクタ 444"/>
        <xdr:cNvCxnSpPr/>
      </xdr:nvCxnSpPr>
      <xdr:spPr>
        <a:xfrm>
          <a:off x="15290800" y="30589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7" name="テキスト ボックス 446"/>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144296</xdr:rowOff>
    </xdr:from>
    <xdr:to>
      <xdr:col>22</xdr:col>
      <xdr:colOff>203200</xdr:colOff>
      <xdr:row>17</xdr:row>
      <xdr:rowOff>159234</xdr:rowOff>
    </xdr:to>
    <xdr:cxnSp macro="">
      <xdr:nvCxnSpPr>
        <xdr:cNvPr id="448" name="直線コネクタ 447"/>
        <xdr:cNvCxnSpPr/>
      </xdr:nvCxnSpPr>
      <xdr:spPr>
        <a:xfrm flipV="1">
          <a:off x="14401800" y="305894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9" name="フローチャート : 判断 448"/>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0" name="テキスト ボックス 449"/>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159234</xdr:rowOff>
    </xdr:from>
    <xdr:to>
      <xdr:col>21</xdr:col>
      <xdr:colOff>0</xdr:colOff>
      <xdr:row>18</xdr:row>
      <xdr:rowOff>131415</xdr:rowOff>
    </xdr:to>
    <xdr:cxnSp macro="">
      <xdr:nvCxnSpPr>
        <xdr:cNvPr id="451" name="直線コネクタ 450"/>
        <xdr:cNvCxnSpPr/>
      </xdr:nvCxnSpPr>
      <xdr:spPr>
        <a:xfrm flipV="1">
          <a:off x="13512800" y="3073884"/>
          <a:ext cx="8890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136011</xdr:rowOff>
    </xdr:from>
    <xdr:to>
      <xdr:col>21</xdr:col>
      <xdr:colOff>50800</xdr:colOff>
      <xdr:row>18</xdr:row>
      <xdr:rowOff>66161</xdr:rowOff>
    </xdr:to>
    <xdr:sp macro="" textlink="">
      <xdr:nvSpPr>
        <xdr:cNvPr id="452" name="フローチャート : 判断 451"/>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50938</xdr:rowOff>
    </xdr:from>
    <xdr:ext cx="762000" cy="259045"/>
    <xdr:sp macro="" textlink="">
      <xdr:nvSpPr>
        <xdr:cNvPr id="453" name="テキスト ボックス 452"/>
        <xdr:cNvSpPr txBox="1"/>
      </xdr:nvSpPr>
      <xdr:spPr>
        <a:xfrm>
          <a:off x="14020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54" name="フローチャート : 判断 453"/>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55" name="テキスト ボックス 454"/>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148650</xdr:rowOff>
    </xdr:from>
    <xdr:to>
      <xdr:col>24</xdr:col>
      <xdr:colOff>609600</xdr:colOff>
      <xdr:row>18</xdr:row>
      <xdr:rowOff>78800</xdr:rowOff>
    </xdr:to>
    <xdr:sp macro="" textlink="">
      <xdr:nvSpPr>
        <xdr:cNvPr id="461" name="円/楕円 460"/>
        <xdr:cNvSpPr/>
      </xdr:nvSpPr>
      <xdr:spPr>
        <a:xfrm>
          <a:off x="16967200" y="3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120727</xdr:rowOff>
    </xdr:from>
    <xdr:ext cx="762000" cy="259045"/>
    <xdr:sp macro="" textlink="">
      <xdr:nvSpPr>
        <xdr:cNvPr id="462" name="将来負担の状況該当値テキスト"/>
        <xdr:cNvSpPr txBox="1"/>
      </xdr:nvSpPr>
      <xdr:spPr>
        <a:xfrm>
          <a:off x="17106900" y="303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117626</xdr:rowOff>
    </xdr:from>
    <xdr:to>
      <xdr:col>23</xdr:col>
      <xdr:colOff>457200</xdr:colOff>
      <xdr:row>18</xdr:row>
      <xdr:rowOff>47776</xdr:rowOff>
    </xdr:to>
    <xdr:sp macro="" textlink="">
      <xdr:nvSpPr>
        <xdr:cNvPr id="463" name="円/楕円 462"/>
        <xdr:cNvSpPr/>
      </xdr:nvSpPr>
      <xdr:spPr>
        <a:xfrm>
          <a:off x="16129000" y="3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32553</xdr:rowOff>
    </xdr:from>
    <xdr:ext cx="736600" cy="259045"/>
    <xdr:sp macro="" textlink="">
      <xdr:nvSpPr>
        <xdr:cNvPr id="464" name="テキスト ボックス 463"/>
        <xdr:cNvSpPr txBox="1"/>
      </xdr:nvSpPr>
      <xdr:spPr>
        <a:xfrm>
          <a:off x="15798800" y="311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93496</xdr:rowOff>
    </xdr:from>
    <xdr:to>
      <xdr:col>22</xdr:col>
      <xdr:colOff>254000</xdr:colOff>
      <xdr:row>18</xdr:row>
      <xdr:rowOff>23646</xdr:rowOff>
    </xdr:to>
    <xdr:sp macro="" textlink="">
      <xdr:nvSpPr>
        <xdr:cNvPr id="465" name="円/楕円 464"/>
        <xdr:cNvSpPr/>
      </xdr:nvSpPr>
      <xdr:spPr>
        <a:xfrm>
          <a:off x="15240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8423</xdr:rowOff>
    </xdr:from>
    <xdr:ext cx="762000" cy="259045"/>
    <xdr:sp macro="" textlink="">
      <xdr:nvSpPr>
        <xdr:cNvPr id="466" name="テキスト ボックス 465"/>
        <xdr:cNvSpPr txBox="1"/>
      </xdr:nvSpPr>
      <xdr:spPr>
        <a:xfrm>
          <a:off x="14909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108434</xdr:rowOff>
    </xdr:from>
    <xdr:to>
      <xdr:col>21</xdr:col>
      <xdr:colOff>50800</xdr:colOff>
      <xdr:row>18</xdr:row>
      <xdr:rowOff>38584</xdr:rowOff>
    </xdr:to>
    <xdr:sp macro="" textlink="">
      <xdr:nvSpPr>
        <xdr:cNvPr id="467" name="円/楕円 466"/>
        <xdr:cNvSpPr/>
      </xdr:nvSpPr>
      <xdr:spPr>
        <a:xfrm>
          <a:off x="14351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48761</xdr:rowOff>
    </xdr:from>
    <xdr:ext cx="762000" cy="259045"/>
    <xdr:sp macro="" textlink="">
      <xdr:nvSpPr>
        <xdr:cNvPr id="468" name="テキスト ボックス 467"/>
        <xdr:cNvSpPr txBox="1"/>
      </xdr:nvSpPr>
      <xdr:spPr>
        <a:xfrm>
          <a:off x="14020800" y="27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80615</xdr:rowOff>
    </xdr:from>
    <xdr:to>
      <xdr:col>19</xdr:col>
      <xdr:colOff>533400</xdr:colOff>
      <xdr:row>19</xdr:row>
      <xdr:rowOff>10765</xdr:rowOff>
    </xdr:to>
    <xdr:sp macro="" textlink="">
      <xdr:nvSpPr>
        <xdr:cNvPr id="469" name="円/楕円 468"/>
        <xdr:cNvSpPr/>
      </xdr:nvSpPr>
      <xdr:spPr>
        <a:xfrm>
          <a:off x="134620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166992</xdr:rowOff>
    </xdr:from>
    <xdr:ext cx="762000" cy="259045"/>
    <xdr:sp macro="" textlink="">
      <xdr:nvSpPr>
        <xdr:cNvPr id="470" name="テキスト ボックス 469"/>
        <xdr:cNvSpPr txBox="1"/>
      </xdr:nvSpPr>
      <xdr:spPr>
        <a:xfrm>
          <a:off x="13131800" y="3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54,893
52,759
70.49
19,129,076
18,516,936
405,843
12,038,953
23,505,137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類似団体と比較しても、人口当たりの職員数が</a:t>
          </a:r>
          <a:r>
            <a:rPr kumimoji="1" lang="ja-JP" altLang="en-US" sz="1300">
              <a:solidFill>
                <a:schemeClr val="dk1"/>
              </a:solidFill>
              <a:effectLst/>
              <a:latin typeface="+mn-lt"/>
              <a:ea typeface="+mn-ea"/>
              <a:cs typeface="+mn-cs"/>
            </a:rPr>
            <a:t>徐々に</a:t>
          </a:r>
          <a:r>
            <a:rPr kumimoji="1" lang="ja-JP" altLang="ja-JP" sz="1300">
              <a:solidFill>
                <a:schemeClr val="dk1"/>
              </a:solidFill>
              <a:effectLst/>
              <a:latin typeface="+mn-lt"/>
              <a:ea typeface="+mn-ea"/>
              <a:cs typeface="+mn-cs"/>
            </a:rPr>
            <a:t>少なくなっており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収支比率は年々低くなっている。しかし学校給食調理業務が自校方式とセンター方式で混在していることや各地域にまちづくりセンターを自営で運営しているなどの行政サービスの提供方法の差異や急激な人員削減による時間外勤務の増加などがあり、公共施設の維持管理計画と併せ定員管理により職員年齢階層の平準化を図り安定した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37</xdr:row>
      <xdr:rowOff>167822</xdr:rowOff>
    </xdr:to>
    <xdr:cxnSp macro="">
      <xdr:nvCxnSpPr>
        <xdr:cNvPr id="67" name="直線コネクタ 66"/>
        <xdr:cNvCxnSpPr/>
      </xdr:nvCxnSpPr>
      <xdr:spPr>
        <a:xfrm flipV="1">
          <a:off x="3987800" y="63264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39</xdr:row>
      <xdr:rowOff>9978</xdr:rowOff>
    </xdr:to>
    <xdr:cxnSp macro="">
      <xdr:nvCxnSpPr>
        <xdr:cNvPr id="70" name="直線コネクタ 69"/>
        <xdr:cNvCxnSpPr/>
      </xdr:nvCxnSpPr>
      <xdr:spPr>
        <a:xfrm flipV="1">
          <a:off x="3098800" y="6511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9978</xdr:rowOff>
    </xdr:from>
    <xdr:to>
      <xdr:col>4</xdr:col>
      <xdr:colOff>346075</xdr:colOff>
      <xdr:row>39</xdr:row>
      <xdr:rowOff>75293</xdr:rowOff>
    </xdr:to>
    <xdr:cxnSp macro="">
      <xdr:nvCxnSpPr>
        <xdr:cNvPr id="73" name="直線コネクタ 72"/>
        <xdr:cNvCxnSpPr/>
      </xdr:nvCxnSpPr>
      <xdr:spPr>
        <a:xfrm flipV="1">
          <a:off x="2209800" y="6696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40</xdr:row>
      <xdr:rowOff>56243</xdr:rowOff>
    </xdr:to>
    <xdr:cxnSp macro="">
      <xdr:nvCxnSpPr>
        <xdr:cNvPr id="76" name="直線コネクタ 75"/>
        <xdr:cNvCxnSpPr/>
      </xdr:nvCxnSpPr>
      <xdr:spPr>
        <a:xfrm flipV="1">
          <a:off x="1320800" y="6761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7" name="フローチャート : 判断 76"/>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155320</xdr:rowOff>
    </xdr:from>
    <xdr:ext cx="762000" cy="259045"/>
    <xdr:sp macro="" textlink="">
      <xdr:nvSpPr>
        <xdr:cNvPr id="78" name="テキスト ボックス 77"/>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9" name="フローチャート : 判断 78"/>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0" name="テキスト ボックス 79"/>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6" name="円/楕円 85"/>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119941</xdr:rowOff>
    </xdr:from>
    <xdr:ext cx="762000" cy="259045"/>
    <xdr:sp macro="" textlink="">
      <xdr:nvSpPr>
        <xdr:cNvPr id="87"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8" name="円/楕円 87"/>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89" name="テキスト ボックス 88"/>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130628</xdr:rowOff>
    </xdr:from>
    <xdr:to>
      <xdr:col>4</xdr:col>
      <xdr:colOff>396875</xdr:colOff>
      <xdr:row>39</xdr:row>
      <xdr:rowOff>60778</xdr:rowOff>
    </xdr:to>
    <xdr:sp macro="" textlink="">
      <xdr:nvSpPr>
        <xdr:cNvPr id="90" name="円/楕円 89"/>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45555</xdr:rowOff>
    </xdr:from>
    <xdr:ext cx="762000" cy="259045"/>
    <xdr:sp macro="" textlink="">
      <xdr:nvSpPr>
        <xdr:cNvPr id="91" name="テキスト ボックス 90"/>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24493</xdr:rowOff>
    </xdr:from>
    <xdr:to>
      <xdr:col>3</xdr:col>
      <xdr:colOff>193675</xdr:colOff>
      <xdr:row>39</xdr:row>
      <xdr:rowOff>126093</xdr:rowOff>
    </xdr:to>
    <xdr:sp macro="" textlink="">
      <xdr:nvSpPr>
        <xdr:cNvPr id="92" name="円/楕円 91"/>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110870</xdr:rowOff>
    </xdr:from>
    <xdr:ext cx="762000" cy="259045"/>
    <xdr:sp macro="" textlink="">
      <xdr:nvSpPr>
        <xdr:cNvPr id="93" name="テキスト ボックス 92"/>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4" name="円/楕円 93"/>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91820</xdr:rowOff>
    </xdr:from>
    <xdr:ext cx="762000" cy="259045"/>
    <xdr:sp macro="" textlink="">
      <xdr:nvSpPr>
        <xdr:cNvPr id="95" name="テキスト ボックス 94"/>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類似団体と比較して高い比率となっている要因は、共働き世帯の増加により生じた保育所入所児童に対応するための臨時職員賃金の増加や公共施設の運営管理に指定管理者制度を導入したことによる委託料、公共施設用地の賃借料などである。また、</a:t>
          </a:r>
          <a:r>
            <a:rPr kumimoji="1" lang="ja-JP" altLang="ja-JP" sz="1300">
              <a:solidFill>
                <a:schemeClr val="dk1"/>
              </a:solidFill>
              <a:effectLst/>
              <a:latin typeface="+mn-lt"/>
              <a:ea typeface="+mn-ea"/>
              <a:cs typeface="+mn-cs"/>
            </a:rPr>
            <a:t>職員の急激な減少に伴い臨時職員が増加している</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施設管理については、積極的な民間委託・指定管理者制度の活用</a:t>
          </a:r>
          <a:r>
            <a:rPr kumimoji="1" lang="ja-JP" altLang="en-US" sz="1300">
              <a:solidFill>
                <a:schemeClr val="dk1"/>
              </a:solidFill>
              <a:effectLst/>
              <a:latin typeface="+mn-lt"/>
              <a:ea typeface="+mn-ea"/>
              <a:cs typeface="+mn-cs"/>
            </a:rPr>
            <a:t>により物件費が増加することが見込まれるが、適切な施設のあり方を検討することにより維持管理経費の縮減に努める。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20864</xdr:rowOff>
    </xdr:to>
    <xdr:cxnSp macro="">
      <xdr:nvCxnSpPr>
        <xdr:cNvPr id="130" name="直線コネクタ 129"/>
        <xdr:cNvCxnSpPr/>
      </xdr:nvCxnSpPr>
      <xdr:spPr>
        <a:xfrm>
          <a:off x="15671800" y="3213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72571</xdr:rowOff>
    </xdr:from>
    <xdr:to>
      <xdr:col>22</xdr:col>
      <xdr:colOff>565150</xdr:colOff>
      <xdr:row>18</xdr:row>
      <xdr:rowOff>127000</xdr:rowOff>
    </xdr:to>
    <xdr:cxnSp macro="">
      <xdr:nvCxnSpPr>
        <xdr:cNvPr id="133" name="直線コネクタ 132"/>
        <xdr:cNvCxnSpPr/>
      </xdr:nvCxnSpPr>
      <xdr:spPr>
        <a:xfrm>
          <a:off x="14782800" y="3158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18</xdr:row>
      <xdr:rowOff>72571</xdr:rowOff>
    </xdr:to>
    <xdr:cxnSp macro="">
      <xdr:nvCxnSpPr>
        <xdr:cNvPr id="136" name="直線コネクタ 135"/>
        <xdr:cNvCxnSpPr/>
      </xdr:nvCxnSpPr>
      <xdr:spPr>
        <a:xfrm>
          <a:off x="13893800" y="28756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17</xdr:row>
      <xdr:rowOff>48079</xdr:rowOff>
    </xdr:to>
    <xdr:cxnSp macro="">
      <xdr:nvCxnSpPr>
        <xdr:cNvPr id="139" name="直線コネクタ 138"/>
        <xdr:cNvCxnSpPr/>
      </xdr:nvCxnSpPr>
      <xdr:spPr>
        <a:xfrm flipV="1">
          <a:off x="13004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40" name="フローチャート : 判断 139"/>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1" name="テキスト ボックス 140"/>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42" name="フローチャート : 判断 141"/>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138991</xdr:rowOff>
    </xdr:from>
    <xdr:ext cx="762000" cy="259045"/>
    <xdr:sp macro="" textlink="">
      <xdr:nvSpPr>
        <xdr:cNvPr id="143" name="テキスト ボックス 142"/>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141514</xdr:rowOff>
    </xdr:from>
    <xdr:to>
      <xdr:col>24</xdr:col>
      <xdr:colOff>82550</xdr:colOff>
      <xdr:row>19</xdr:row>
      <xdr:rowOff>71664</xdr:rowOff>
    </xdr:to>
    <xdr:sp macro="" textlink="">
      <xdr:nvSpPr>
        <xdr:cNvPr id="149" name="円/楕円 148"/>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113591</xdr:rowOff>
    </xdr:from>
    <xdr:ext cx="762000" cy="259045"/>
    <xdr:sp macro="" textlink="">
      <xdr:nvSpPr>
        <xdr:cNvPr id="150"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1" name="円/楕円 15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2" name="テキスト ボックス 15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3" name="円/楕円 152"/>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4" name="テキスト ボックス 153"/>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5" name="円/楕円 154"/>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6" name="テキスト ボックス 155"/>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168729</xdr:rowOff>
    </xdr:from>
    <xdr:to>
      <xdr:col>19</xdr:col>
      <xdr:colOff>6350</xdr:colOff>
      <xdr:row>17</xdr:row>
      <xdr:rowOff>98879</xdr:rowOff>
    </xdr:to>
    <xdr:sp macro="" textlink="">
      <xdr:nvSpPr>
        <xdr:cNvPr id="157" name="円/楕円 156"/>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83656</xdr:rowOff>
    </xdr:from>
    <xdr:ext cx="762000" cy="259045"/>
    <xdr:sp macro="" textlink="">
      <xdr:nvSpPr>
        <xdr:cNvPr id="158" name="テキスト ボックス 157"/>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は、類似団体の比率を下回っているが、その要因としては本市の高齢化率が低いことがあげられる。しかしながら、本比率は年々増加傾向にあり、その要因としては障害福祉サービス費等の社会福祉費や生活保護費が増加しているためである。今後、急速な高齢化が見込まれるため、単独事業の見直しや生活保護等の資格審査の適正化に努めることにより扶助費の縮減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107950</xdr:rowOff>
    </xdr:to>
    <xdr:cxnSp macro="">
      <xdr:nvCxnSpPr>
        <xdr:cNvPr id="193" name="直線コネクタ 192"/>
        <xdr:cNvCxnSpPr/>
      </xdr:nvCxnSpPr>
      <xdr:spPr>
        <a:xfrm>
          <a:off x="3987800" y="9483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53522</xdr:rowOff>
    </xdr:to>
    <xdr:cxnSp macro="">
      <xdr:nvCxnSpPr>
        <xdr:cNvPr id="196" name="直線コネクタ 195"/>
        <xdr:cNvCxnSpPr/>
      </xdr:nvCxnSpPr>
      <xdr:spPr>
        <a:xfrm>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55</xdr:row>
      <xdr:rowOff>31750</xdr:rowOff>
    </xdr:to>
    <xdr:cxnSp macro="">
      <xdr:nvCxnSpPr>
        <xdr:cNvPr id="199" name="直線コネクタ 198"/>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20865</xdr:rowOff>
    </xdr:to>
    <xdr:cxnSp macro="">
      <xdr:nvCxnSpPr>
        <xdr:cNvPr id="202" name="直線コネクタ 201"/>
        <xdr:cNvCxnSpPr/>
      </xdr:nvCxnSpPr>
      <xdr:spPr>
        <a:xfrm flipV="1">
          <a:off x="1320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70757</xdr:rowOff>
    </xdr:from>
    <xdr:to>
      <xdr:col>3</xdr:col>
      <xdr:colOff>193675</xdr:colOff>
      <xdr:row>57</xdr:row>
      <xdr:rowOff>907</xdr:rowOff>
    </xdr:to>
    <xdr:sp macro="" textlink="">
      <xdr:nvSpPr>
        <xdr:cNvPr id="203" name="フローチャート : 判断 202"/>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157134</xdr:rowOff>
    </xdr:from>
    <xdr:ext cx="762000" cy="259045"/>
    <xdr:sp macro="" textlink="">
      <xdr:nvSpPr>
        <xdr:cNvPr id="204" name="テキスト ボックス 203"/>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05" name="フローチャート : 判断 204"/>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06" name="テキスト ボックス 20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12" name="円/楕円 211"/>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3"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4" name="円/楕円 213"/>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5" name="テキスト ボックス 21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6" name="円/楕円 215"/>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7" name="テキスト ボックス 21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8" name="円/楕円 217"/>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9" name="テキスト ボックス 21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20" name="円/楕円 219"/>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21" name="テキスト ボックス 220"/>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比率を上回っている要因として繰出金がある。特別会計に対する繰出金については、基準外繰出を含め赤字補てんに対する繰出が多くなっており、公営企業会計を除く全特別会計において前年比増となっている。下水道事業については、平成</a:t>
          </a:r>
          <a:r>
            <a:rPr kumimoji="1" lang="en-US" altLang="ja-JP" sz="1300">
              <a:latin typeface="ＭＳ Ｐゴシック"/>
            </a:rPr>
            <a:t>27</a:t>
          </a:r>
          <a:r>
            <a:rPr kumimoji="1" lang="ja-JP" altLang="en-US" sz="1300">
              <a:latin typeface="ＭＳ Ｐゴシック"/>
            </a:rPr>
            <a:t>年に料金改定を行う予定であり、他会計についても受益者負担の原則を前提に、適正な料金（税）設定を行い一般会計からの繰出を縮減するように努める。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63500</xdr:rowOff>
    </xdr:from>
    <xdr:to>
      <xdr:col>24</xdr:col>
      <xdr:colOff>31750</xdr:colOff>
      <xdr:row>58</xdr:row>
      <xdr:rowOff>114300</xdr:rowOff>
    </xdr:to>
    <xdr:cxnSp macro="">
      <xdr:nvCxnSpPr>
        <xdr:cNvPr id="254" name="直線コネクタ 253"/>
        <xdr:cNvCxnSpPr/>
      </xdr:nvCxnSpPr>
      <xdr:spPr>
        <a:xfrm>
          <a:off x="15671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44450</xdr:rowOff>
    </xdr:from>
    <xdr:to>
      <xdr:col>22</xdr:col>
      <xdr:colOff>565150</xdr:colOff>
      <xdr:row>58</xdr:row>
      <xdr:rowOff>63500</xdr:rowOff>
    </xdr:to>
    <xdr:cxnSp macro="">
      <xdr:nvCxnSpPr>
        <xdr:cNvPr id="257" name="直線コネクタ 256"/>
        <xdr:cNvCxnSpPr/>
      </xdr:nvCxnSpPr>
      <xdr:spPr>
        <a:xfrm>
          <a:off x="14782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57</xdr:row>
      <xdr:rowOff>44450</xdr:rowOff>
    </xdr:to>
    <xdr:cxnSp macro="">
      <xdr:nvCxnSpPr>
        <xdr:cNvPr id="260" name="直線コネクタ 259"/>
        <xdr:cNvCxnSpPr/>
      </xdr:nvCxnSpPr>
      <xdr:spPr>
        <a:xfrm>
          <a:off x="13893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101600</xdr:rowOff>
    </xdr:from>
    <xdr:to>
      <xdr:col>20</xdr:col>
      <xdr:colOff>158750</xdr:colOff>
      <xdr:row>56</xdr:row>
      <xdr:rowOff>152400</xdr:rowOff>
    </xdr:to>
    <xdr:cxnSp macro="">
      <xdr:nvCxnSpPr>
        <xdr:cNvPr id="263" name="直線コネクタ 262"/>
        <xdr:cNvCxnSpPr/>
      </xdr:nvCxnSpPr>
      <xdr:spPr>
        <a:xfrm flipV="1">
          <a:off x="13004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158750</xdr:rowOff>
    </xdr:from>
    <xdr:to>
      <xdr:col>20</xdr:col>
      <xdr:colOff>209550</xdr:colOff>
      <xdr:row>58</xdr:row>
      <xdr:rowOff>88900</xdr:rowOff>
    </xdr:to>
    <xdr:sp macro="" textlink="">
      <xdr:nvSpPr>
        <xdr:cNvPr id="264" name="フローチャート : 判断 263"/>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65" name="テキスト ボックス 264"/>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12700</xdr:rowOff>
    </xdr:from>
    <xdr:to>
      <xdr:col>19</xdr:col>
      <xdr:colOff>6350</xdr:colOff>
      <xdr:row>58</xdr:row>
      <xdr:rowOff>114300</xdr:rowOff>
    </xdr:to>
    <xdr:sp macro="" textlink="">
      <xdr:nvSpPr>
        <xdr:cNvPr id="266" name="フローチャート : 判断 265"/>
        <xdr:cNvSpPr/>
      </xdr:nvSpPr>
      <xdr:spPr>
        <a:xfrm>
          <a:off x="12954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99077</xdr:rowOff>
    </xdr:from>
    <xdr:ext cx="762000" cy="259045"/>
    <xdr:sp macro="" textlink="">
      <xdr:nvSpPr>
        <xdr:cNvPr id="267" name="テキスト ボックス 266"/>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63500</xdr:rowOff>
    </xdr:from>
    <xdr:to>
      <xdr:col>24</xdr:col>
      <xdr:colOff>82550</xdr:colOff>
      <xdr:row>58</xdr:row>
      <xdr:rowOff>165100</xdr:rowOff>
    </xdr:to>
    <xdr:sp macro="" textlink="">
      <xdr:nvSpPr>
        <xdr:cNvPr id="273" name="円/楕円 272"/>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35577</xdr:rowOff>
    </xdr:from>
    <xdr:ext cx="762000" cy="259045"/>
    <xdr:sp macro="" textlink="">
      <xdr:nvSpPr>
        <xdr:cNvPr id="274"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xdr:rowOff>
    </xdr:from>
    <xdr:to>
      <xdr:col>22</xdr:col>
      <xdr:colOff>615950</xdr:colOff>
      <xdr:row>58</xdr:row>
      <xdr:rowOff>114300</xdr:rowOff>
    </xdr:to>
    <xdr:sp macro="" textlink="">
      <xdr:nvSpPr>
        <xdr:cNvPr id="275" name="円/楕円 274"/>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99077</xdr:rowOff>
    </xdr:from>
    <xdr:ext cx="736600" cy="259045"/>
    <xdr:sp macro="" textlink="">
      <xdr:nvSpPr>
        <xdr:cNvPr id="276" name="テキスト ボックス 275"/>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7" name="円/楕円 276"/>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78" name="テキスト ボックス 277"/>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9" name="円/楕円 278"/>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162577</xdr:rowOff>
    </xdr:from>
    <xdr:ext cx="762000" cy="259045"/>
    <xdr:sp macro="" textlink="">
      <xdr:nvSpPr>
        <xdr:cNvPr id="280" name="テキスト ボックス 279"/>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81" name="円/楕円 280"/>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41927</xdr:rowOff>
    </xdr:from>
    <xdr:ext cx="762000" cy="259045"/>
    <xdr:sp macro="" textlink="">
      <xdr:nvSpPr>
        <xdr:cNvPr id="282" name="テキスト ボックス 281"/>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類似団体と比較して高い比率となっている要因は、一部事務組合への負担金や補助交付金が多額であることにある。</a:t>
          </a:r>
          <a:r>
            <a:rPr kumimoji="1" lang="ja-JP" altLang="ja-JP" sz="1300">
              <a:solidFill>
                <a:schemeClr val="dk1"/>
              </a:solidFill>
              <a:effectLst/>
              <a:latin typeface="+mn-lt"/>
              <a:ea typeface="+mn-ea"/>
              <a:cs typeface="+mn-cs"/>
            </a:rPr>
            <a:t>今後も、一部事務組合の事業内容の精査などによる負担金の適正化を図る</a:t>
          </a:r>
          <a:r>
            <a:rPr kumimoji="1" lang="ja-JP" altLang="en-US" sz="1300">
              <a:solidFill>
                <a:schemeClr val="dk1"/>
              </a:solidFill>
              <a:effectLst/>
              <a:latin typeface="+mn-lt"/>
              <a:ea typeface="+mn-ea"/>
              <a:cs typeface="+mn-cs"/>
            </a:rPr>
            <a:t>ことや、市単独補助金の必要性を精査し縮減に努める。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1270</xdr:rowOff>
    </xdr:to>
    <xdr:cxnSp macro="">
      <xdr:nvCxnSpPr>
        <xdr:cNvPr id="312" name="直線コネクタ 311"/>
        <xdr:cNvCxnSpPr/>
      </xdr:nvCxnSpPr>
      <xdr:spPr>
        <a:xfrm flipV="1">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1270</xdr:rowOff>
    </xdr:to>
    <xdr:cxnSp macro="">
      <xdr:nvCxnSpPr>
        <xdr:cNvPr id="315" name="直線コネクタ 314"/>
        <xdr:cNvCxnSpPr/>
      </xdr:nvCxnSpPr>
      <xdr:spPr>
        <a:xfrm>
          <a:off x="14782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140716</xdr:rowOff>
    </xdr:to>
    <xdr:cxnSp macro="">
      <xdr:nvCxnSpPr>
        <xdr:cNvPr id="318" name="直線コネクタ 317"/>
        <xdr:cNvCxnSpPr/>
      </xdr:nvCxnSpPr>
      <xdr:spPr>
        <a:xfrm>
          <a:off x="13893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92710</xdr:rowOff>
    </xdr:to>
    <xdr:cxnSp macro="">
      <xdr:nvCxnSpPr>
        <xdr:cNvPr id="321" name="直線コネクタ 320"/>
        <xdr:cNvCxnSpPr/>
      </xdr:nvCxnSpPr>
      <xdr:spPr>
        <a:xfrm flipV="1">
          <a:off x="13004800" y="63129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22" name="フローチャート : 判断 321"/>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3" name="テキスト ボックス 322"/>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4" name="フローチャート : 判断 32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5" name="テキスト ボックス 32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1" name="円/楕円 330"/>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32"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3" name="円/楕円 332"/>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4" name="テキスト ボックス 33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5" name="円/楕円 334"/>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36" name="テキスト ボックス 33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7" name="円/楕円 336"/>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38" name="テキスト ボックス 33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9" name="円/楕円 33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40" name="テキスト ボックス 33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年の合併以降積極的に両町の均衡ある発展のため実施してきた合併特例</a:t>
          </a:r>
          <a:r>
            <a:rPr kumimoji="1" lang="ja-JP" altLang="en-US" sz="1300">
              <a:solidFill>
                <a:schemeClr val="dk1"/>
              </a:solidFill>
              <a:effectLst/>
              <a:latin typeface="+mn-lt"/>
              <a:ea typeface="+mn-ea"/>
              <a:cs typeface="+mn-cs"/>
            </a:rPr>
            <a:t>債や</a:t>
          </a:r>
          <a:r>
            <a:rPr kumimoji="1" lang="ja-JP" altLang="ja-JP" sz="1300">
              <a:solidFill>
                <a:schemeClr val="dk1"/>
              </a:solidFill>
              <a:effectLst/>
              <a:latin typeface="+mn-lt"/>
              <a:ea typeface="+mn-ea"/>
              <a:cs typeface="+mn-cs"/>
            </a:rPr>
            <a:t>臨時財政対策債</a:t>
          </a:r>
          <a:r>
            <a:rPr kumimoji="1" lang="ja-JP" altLang="en-US" sz="1300">
              <a:solidFill>
                <a:schemeClr val="dk1"/>
              </a:solidFill>
              <a:effectLst/>
              <a:latin typeface="+mn-lt"/>
              <a:ea typeface="+mn-ea"/>
              <a:cs typeface="+mn-cs"/>
            </a:rPr>
            <a:t>の本格的な償還が始まり、地方債残高は増加傾向にあるが、地方債</a:t>
          </a:r>
          <a:r>
            <a:rPr kumimoji="1" lang="ja-JP" altLang="ja-JP" sz="1300">
              <a:solidFill>
                <a:schemeClr val="dk1"/>
              </a:solidFill>
              <a:effectLst/>
              <a:latin typeface="+mn-lt"/>
              <a:ea typeface="+mn-ea"/>
              <a:cs typeface="+mn-cs"/>
            </a:rPr>
            <a:t>残高の</a:t>
          </a:r>
          <a:r>
            <a:rPr kumimoji="1" lang="ja-JP" altLang="en-US" sz="1300">
              <a:solidFill>
                <a:schemeClr val="dk1"/>
              </a:solidFill>
              <a:effectLst/>
              <a:latin typeface="+mn-lt"/>
              <a:ea typeface="+mn-ea"/>
              <a:cs typeface="+mn-cs"/>
            </a:rPr>
            <a:t>うち</a:t>
          </a:r>
          <a:r>
            <a:rPr kumimoji="1" lang="ja-JP" altLang="ja-JP" sz="1300">
              <a:solidFill>
                <a:schemeClr val="dk1"/>
              </a:solidFill>
              <a:effectLst/>
              <a:latin typeface="+mn-lt"/>
              <a:ea typeface="+mn-ea"/>
              <a:cs typeface="+mn-cs"/>
            </a:rPr>
            <a:t>約７割が交付税措置のある</a:t>
          </a:r>
          <a:r>
            <a:rPr kumimoji="1" lang="ja-JP" altLang="en-US" sz="1300">
              <a:solidFill>
                <a:schemeClr val="dk1"/>
              </a:solidFill>
              <a:effectLst/>
              <a:latin typeface="+mn-lt"/>
              <a:ea typeface="+mn-ea"/>
              <a:cs typeface="+mn-cs"/>
            </a:rPr>
            <a:t>起債である。</a:t>
          </a:r>
          <a:r>
            <a:rPr kumimoji="1" lang="ja-JP" altLang="ja-JP" sz="1300">
              <a:solidFill>
                <a:schemeClr val="dk1"/>
              </a:solidFill>
              <a:effectLst/>
              <a:latin typeface="+mn-lt"/>
              <a:ea typeface="+mn-ea"/>
              <a:cs typeface="+mn-cs"/>
            </a:rPr>
            <a:t>しかしながら、起債に依存する財政構造は将来世代への負担増加を招くこととなるため、投資的事業については真に必要なものであるか見極め、事業規模や手法など検討を重ねた上で実施していく。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79</xdr:row>
      <xdr:rowOff>8889</xdr:rowOff>
    </xdr:to>
    <xdr:cxnSp macro="">
      <xdr:nvCxnSpPr>
        <xdr:cNvPr id="373" name="直線コネクタ 372"/>
        <xdr:cNvCxnSpPr/>
      </xdr:nvCxnSpPr>
      <xdr:spPr>
        <a:xfrm>
          <a:off x="3987800" y="134086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43180</xdr:rowOff>
    </xdr:to>
    <xdr:cxnSp macro="">
      <xdr:nvCxnSpPr>
        <xdr:cNvPr id="376" name="直線コネクタ 375"/>
        <xdr:cNvCxnSpPr/>
      </xdr:nvCxnSpPr>
      <xdr:spPr>
        <a:xfrm flipV="1">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43180</xdr:rowOff>
    </xdr:to>
    <xdr:cxnSp macro="">
      <xdr:nvCxnSpPr>
        <xdr:cNvPr id="379" name="直線コネクタ 378"/>
        <xdr:cNvCxnSpPr/>
      </xdr:nvCxnSpPr>
      <xdr:spPr>
        <a:xfrm>
          <a:off x="2209800" y="1341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88900</xdr:rowOff>
    </xdr:to>
    <xdr:cxnSp macro="">
      <xdr:nvCxnSpPr>
        <xdr:cNvPr id="382" name="直線コネクタ 381"/>
        <xdr:cNvCxnSpPr/>
      </xdr:nvCxnSpPr>
      <xdr:spPr>
        <a:xfrm flipV="1">
          <a:off x="1320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95250</xdr:rowOff>
    </xdr:from>
    <xdr:to>
      <xdr:col>3</xdr:col>
      <xdr:colOff>193675</xdr:colOff>
      <xdr:row>78</xdr:row>
      <xdr:rowOff>25400</xdr:rowOff>
    </xdr:to>
    <xdr:sp macro="" textlink="">
      <xdr:nvSpPr>
        <xdr:cNvPr id="383" name="フローチャート :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5" name="フローチャート : 判断 384"/>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6" name="テキスト ボックス 385"/>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392" name="円/楕円 391"/>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101616</xdr:rowOff>
    </xdr:from>
    <xdr:ext cx="762000" cy="259045"/>
    <xdr:sp macro="" textlink="">
      <xdr:nvSpPr>
        <xdr:cNvPr id="393"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4" name="円/楕円 39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95" name="テキスト ボックス 394"/>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96" name="円/楕円 39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97" name="テキスト ボックス 396"/>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8" name="円/楕円 39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9" name="テキスト ボックス 398"/>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400" name="円/楕円 39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401" name="テキスト ボックス 400"/>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類似団体と比較して高い比率となっている主な要因は、物件費の増加によるものである。今後、公共施設総合管理計画を策定し施設の総量縮減を含めた施設のあり方を見直し、維持管理費の縮減に努める。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115570</xdr:rowOff>
    </xdr:to>
    <xdr:cxnSp macro="">
      <xdr:nvCxnSpPr>
        <xdr:cNvPr id="432" name="直線コネクタ 431"/>
        <xdr:cNvCxnSpPr/>
      </xdr:nvCxnSpPr>
      <xdr:spPr>
        <a:xfrm flipV="1">
          <a:off x="15671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115570</xdr:rowOff>
    </xdr:to>
    <xdr:cxnSp macro="">
      <xdr:nvCxnSpPr>
        <xdr:cNvPr id="435" name="直線コネクタ 434"/>
        <xdr:cNvCxnSpPr/>
      </xdr:nvCxnSpPr>
      <xdr:spPr>
        <a:xfrm>
          <a:off x="14782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60706</xdr:rowOff>
    </xdr:to>
    <xdr:cxnSp macro="">
      <xdr:nvCxnSpPr>
        <xdr:cNvPr id="438" name="直線コネクタ 437"/>
        <xdr:cNvCxnSpPr/>
      </xdr:nvCxnSpPr>
      <xdr:spPr>
        <a:xfrm>
          <a:off x="13893800" y="131023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165863</xdr:rowOff>
    </xdr:to>
    <xdr:cxnSp macro="">
      <xdr:nvCxnSpPr>
        <xdr:cNvPr id="441" name="直線コネクタ 440"/>
        <xdr:cNvCxnSpPr/>
      </xdr:nvCxnSpPr>
      <xdr:spPr>
        <a:xfrm flipV="1">
          <a:off x="13004800" y="1310233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94487</xdr:rowOff>
    </xdr:from>
    <xdr:to>
      <xdr:col>20</xdr:col>
      <xdr:colOff>209550</xdr:colOff>
      <xdr:row>77</xdr:row>
      <xdr:rowOff>24637</xdr:rowOff>
    </xdr:to>
    <xdr:sp macro="" textlink="">
      <xdr:nvSpPr>
        <xdr:cNvPr id="442" name="フローチャート : 判断 441"/>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9414</xdr:rowOff>
    </xdr:from>
    <xdr:ext cx="762000" cy="259045"/>
    <xdr:sp macro="" textlink="">
      <xdr:nvSpPr>
        <xdr:cNvPr id="443" name="テキスト ボックス 442"/>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44" name="フローチャート : 判断 443"/>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45" name="テキスト ボックス 444"/>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1" name="円/楕円 450"/>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52"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3" name="円/楕円 45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54" name="テキスト ボックス 45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5" name="円/楕円 454"/>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56" name="テキスト ボックス 455"/>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7" name="円/楕円 456"/>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8" name="テキスト ボックス 457"/>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9" name="円/楕円 458"/>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60" name="テキスト ボックス 459"/>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滋賀県湖南市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148130</xdr:rowOff>
    </xdr:from>
    <xdr:to>
      <xdr:col>4</xdr:col>
      <xdr:colOff>1117600</xdr:colOff>
      <xdr:row>17</xdr:row>
      <xdr:rowOff>157023</xdr:rowOff>
    </xdr:to>
    <xdr:cxnSp macro="">
      <xdr:nvCxnSpPr>
        <xdr:cNvPr id="48" name="直線コネクタ 47"/>
        <xdr:cNvCxnSpPr/>
      </xdr:nvCxnSpPr>
      <xdr:spPr bwMode="auto">
        <a:xfrm>
          <a:off x="5003800" y="3110405"/>
          <a:ext cx="647700" cy="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28024</xdr:rowOff>
    </xdr:from>
    <xdr:to>
      <xdr:col>4</xdr:col>
      <xdr:colOff>469900</xdr:colOff>
      <xdr:row>17</xdr:row>
      <xdr:rowOff>148130</xdr:rowOff>
    </xdr:to>
    <xdr:cxnSp macro="">
      <xdr:nvCxnSpPr>
        <xdr:cNvPr id="51" name="直線コネクタ 50"/>
        <xdr:cNvCxnSpPr/>
      </xdr:nvCxnSpPr>
      <xdr:spPr bwMode="auto">
        <a:xfrm>
          <a:off x="4305300" y="2990299"/>
          <a:ext cx="698500" cy="12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28024</xdr:rowOff>
    </xdr:from>
    <xdr:to>
      <xdr:col>3</xdr:col>
      <xdr:colOff>904875</xdr:colOff>
      <xdr:row>17</xdr:row>
      <xdr:rowOff>71869</xdr:rowOff>
    </xdr:to>
    <xdr:cxnSp macro="">
      <xdr:nvCxnSpPr>
        <xdr:cNvPr id="54" name="直線コネクタ 53"/>
        <xdr:cNvCxnSpPr/>
      </xdr:nvCxnSpPr>
      <xdr:spPr bwMode="auto">
        <a:xfrm flipV="1">
          <a:off x="3606800" y="2990299"/>
          <a:ext cx="698500" cy="4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71869</xdr:rowOff>
    </xdr:from>
    <xdr:to>
      <xdr:col>3</xdr:col>
      <xdr:colOff>206375</xdr:colOff>
      <xdr:row>17</xdr:row>
      <xdr:rowOff>88946</xdr:rowOff>
    </xdr:to>
    <xdr:cxnSp macro="">
      <xdr:nvCxnSpPr>
        <xdr:cNvPr id="57" name="直線コネクタ 56"/>
        <xdr:cNvCxnSpPr/>
      </xdr:nvCxnSpPr>
      <xdr:spPr bwMode="auto">
        <a:xfrm flipV="1">
          <a:off x="2908300" y="3034144"/>
          <a:ext cx="698500" cy="1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101377</xdr:rowOff>
    </xdr:from>
    <xdr:to>
      <xdr:col>3</xdr:col>
      <xdr:colOff>257175</xdr:colOff>
      <xdr:row>19</xdr:row>
      <xdr:rowOff>31527</xdr:rowOff>
    </xdr:to>
    <xdr:sp macro="" textlink="">
      <xdr:nvSpPr>
        <xdr:cNvPr id="58" name="フローチャート : 判断 57"/>
        <xdr:cNvSpPr/>
      </xdr:nvSpPr>
      <xdr:spPr bwMode="auto">
        <a:xfrm>
          <a:off x="3556000" y="3235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16303</xdr:rowOff>
    </xdr:from>
    <xdr:ext cx="762000" cy="259045"/>
    <xdr:sp macro="" textlink="">
      <xdr:nvSpPr>
        <xdr:cNvPr id="59" name="テキスト ボックス 58"/>
        <xdr:cNvSpPr txBox="1"/>
      </xdr:nvSpPr>
      <xdr:spPr>
        <a:xfrm>
          <a:off x="3225800" y="33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75430</xdr:rowOff>
    </xdr:from>
    <xdr:to>
      <xdr:col>2</xdr:col>
      <xdr:colOff>692150</xdr:colOff>
      <xdr:row>19</xdr:row>
      <xdr:rowOff>5580</xdr:rowOff>
    </xdr:to>
    <xdr:sp macro="" textlink="">
      <xdr:nvSpPr>
        <xdr:cNvPr id="60" name="フローチャート : 判断 59"/>
        <xdr:cNvSpPr/>
      </xdr:nvSpPr>
      <xdr:spPr bwMode="auto">
        <a:xfrm>
          <a:off x="2857500" y="3209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161807</xdr:rowOff>
    </xdr:from>
    <xdr:ext cx="762000" cy="259045"/>
    <xdr:sp macro="" textlink="">
      <xdr:nvSpPr>
        <xdr:cNvPr id="61" name="テキスト ボックス 60"/>
        <xdr:cNvSpPr txBox="1"/>
      </xdr:nvSpPr>
      <xdr:spPr>
        <a:xfrm>
          <a:off x="2527300" y="329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106223</xdr:rowOff>
    </xdr:from>
    <xdr:to>
      <xdr:col>5</xdr:col>
      <xdr:colOff>34925</xdr:colOff>
      <xdr:row>18</xdr:row>
      <xdr:rowOff>36373</xdr:rowOff>
    </xdr:to>
    <xdr:sp macro="" textlink="">
      <xdr:nvSpPr>
        <xdr:cNvPr id="67" name="円/楕円 66"/>
        <xdr:cNvSpPr/>
      </xdr:nvSpPr>
      <xdr:spPr bwMode="auto">
        <a:xfrm>
          <a:off x="56007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78300</xdr:rowOff>
    </xdr:from>
    <xdr:ext cx="762000" cy="259045"/>
    <xdr:sp macro="" textlink="">
      <xdr:nvSpPr>
        <xdr:cNvPr id="68" name="人口1人当たり決算額の推移該当値テキスト130"/>
        <xdr:cNvSpPr txBox="1"/>
      </xdr:nvSpPr>
      <xdr:spPr>
        <a:xfrm>
          <a:off x="5740400" y="304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97330</xdr:rowOff>
    </xdr:from>
    <xdr:to>
      <xdr:col>4</xdr:col>
      <xdr:colOff>520700</xdr:colOff>
      <xdr:row>18</xdr:row>
      <xdr:rowOff>27480</xdr:rowOff>
    </xdr:to>
    <xdr:sp macro="" textlink="">
      <xdr:nvSpPr>
        <xdr:cNvPr id="69" name="円/楕円 68"/>
        <xdr:cNvSpPr/>
      </xdr:nvSpPr>
      <xdr:spPr bwMode="auto">
        <a:xfrm>
          <a:off x="4953000" y="305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12257</xdr:rowOff>
    </xdr:from>
    <xdr:ext cx="736600" cy="259045"/>
    <xdr:sp macro="" textlink="">
      <xdr:nvSpPr>
        <xdr:cNvPr id="70" name="テキスト ボックス 69"/>
        <xdr:cNvSpPr txBox="1"/>
      </xdr:nvSpPr>
      <xdr:spPr>
        <a:xfrm>
          <a:off x="4622800" y="3145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148674</xdr:rowOff>
    </xdr:from>
    <xdr:to>
      <xdr:col>3</xdr:col>
      <xdr:colOff>955675</xdr:colOff>
      <xdr:row>17</xdr:row>
      <xdr:rowOff>78824</xdr:rowOff>
    </xdr:to>
    <xdr:sp macro="" textlink="">
      <xdr:nvSpPr>
        <xdr:cNvPr id="71" name="円/楕円 70"/>
        <xdr:cNvSpPr/>
      </xdr:nvSpPr>
      <xdr:spPr bwMode="auto">
        <a:xfrm>
          <a:off x="4254500" y="293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63601</xdr:rowOff>
    </xdr:from>
    <xdr:ext cx="762000" cy="259045"/>
    <xdr:sp macro="" textlink="">
      <xdr:nvSpPr>
        <xdr:cNvPr id="72" name="テキスト ボックス 71"/>
        <xdr:cNvSpPr txBox="1"/>
      </xdr:nvSpPr>
      <xdr:spPr>
        <a:xfrm>
          <a:off x="3924300" y="30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21069</xdr:rowOff>
    </xdr:from>
    <xdr:to>
      <xdr:col>3</xdr:col>
      <xdr:colOff>257175</xdr:colOff>
      <xdr:row>17</xdr:row>
      <xdr:rowOff>122669</xdr:rowOff>
    </xdr:to>
    <xdr:sp macro="" textlink="">
      <xdr:nvSpPr>
        <xdr:cNvPr id="73" name="円/楕円 72"/>
        <xdr:cNvSpPr/>
      </xdr:nvSpPr>
      <xdr:spPr bwMode="auto">
        <a:xfrm>
          <a:off x="3556000" y="298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132846</xdr:rowOff>
    </xdr:from>
    <xdr:ext cx="762000" cy="259045"/>
    <xdr:sp macro="" textlink="">
      <xdr:nvSpPr>
        <xdr:cNvPr id="74" name="テキスト ボックス 73"/>
        <xdr:cNvSpPr txBox="1"/>
      </xdr:nvSpPr>
      <xdr:spPr>
        <a:xfrm>
          <a:off x="3225800" y="27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38146</xdr:rowOff>
    </xdr:from>
    <xdr:to>
      <xdr:col>2</xdr:col>
      <xdr:colOff>692150</xdr:colOff>
      <xdr:row>17</xdr:row>
      <xdr:rowOff>139746</xdr:rowOff>
    </xdr:to>
    <xdr:sp macro="" textlink="">
      <xdr:nvSpPr>
        <xdr:cNvPr id="75" name="円/楕円 74"/>
        <xdr:cNvSpPr/>
      </xdr:nvSpPr>
      <xdr:spPr bwMode="auto">
        <a:xfrm>
          <a:off x="2857500" y="300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149923</xdr:rowOff>
    </xdr:from>
    <xdr:ext cx="762000" cy="259045"/>
    <xdr:sp macro="" textlink="">
      <xdr:nvSpPr>
        <xdr:cNvPr id="76" name="テキスト ボックス 75"/>
        <xdr:cNvSpPr txBox="1"/>
      </xdr:nvSpPr>
      <xdr:spPr>
        <a:xfrm>
          <a:off x="2527300" y="27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323172</xdr:rowOff>
    </xdr:from>
    <xdr:to>
      <xdr:col>4</xdr:col>
      <xdr:colOff>1117600</xdr:colOff>
      <xdr:row>35</xdr:row>
      <xdr:rowOff>29290</xdr:rowOff>
    </xdr:to>
    <xdr:cxnSp macro="">
      <xdr:nvCxnSpPr>
        <xdr:cNvPr id="111" name="直線コネクタ 110"/>
        <xdr:cNvCxnSpPr/>
      </xdr:nvCxnSpPr>
      <xdr:spPr bwMode="auto">
        <a:xfrm flipV="1">
          <a:off x="5003800" y="6590622"/>
          <a:ext cx="6477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307948</xdr:rowOff>
    </xdr:from>
    <xdr:ext cx="762000" cy="259045"/>
    <xdr:sp macro="" textlink="">
      <xdr:nvSpPr>
        <xdr:cNvPr id="112" name="人口1人当たり決算額の推移平均値テキスト445"/>
        <xdr:cNvSpPr txBox="1"/>
      </xdr:nvSpPr>
      <xdr:spPr>
        <a:xfrm>
          <a:off x="5740400" y="6575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305830</xdr:rowOff>
    </xdr:from>
    <xdr:to>
      <xdr:col>4</xdr:col>
      <xdr:colOff>469900</xdr:colOff>
      <xdr:row>35</xdr:row>
      <xdr:rowOff>29290</xdr:rowOff>
    </xdr:to>
    <xdr:cxnSp macro="">
      <xdr:nvCxnSpPr>
        <xdr:cNvPr id="114" name="直線コネクタ 113"/>
        <xdr:cNvCxnSpPr/>
      </xdr:nvCxnSpPr>
      <xdr:spPr bwMode="auto">
        <a:xfrm>
          <a:off x="4305300" y="6573280"/>
          <a:ext cx="698500" cy="6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263344</xdr:rowOff>
    </xdr:from>
    <xdr:to>
      <xdr:col>3</xdr:col>
      <xdr:colOff>904875</xdr:colOff>
      <xdr:row>34</xdr:row>
      <xdr:rowOff>305830</xdr:rowOff>
    </xdr:to>
    <xdr:cxnSp macro="">
      <xdr:nvCxnSpPr>
        <xdr:cNvPr id="117" name="直線コネクタ 116"/>
        <xdr:cNvCxnSpPr/>
      </xdr:nvCxnSpPr>
      <xdr:spPr bwMode="auto">
        <a:xfrm>
          <a:off x="3606800" y="6530794"/>
          <a:ext cx="698500" cy="4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258118</xdr:rowOff>
    </xdr:from>
    <xdr:to>
      <xdr:col>3</xdr:col>
      <xdr:colOff>206375</xdr:colOff>
      <xdr:row>34</xdr:row>
      <xdr:rowOff>263344</xdr:rowOff>
    </xdr:to>
    <xdr:cxnSp macro="">
      <xdr:nvCxnSpPr>
        <xdr:cNvPr id="120" name="直線コネクタ 119"/>
        <xdr:cNvCxnSpPr/>
      </xdr:nvCxnSpPr>
      <xdr:spPr bwMode="auto">
        <a:xfrm>
          <a:off x="2908300" y="6525568"/>
          <a:ext cx="6985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59186</xdr:rowOff>
    </xdr:from>
    <xdr:to>
      <xdr:col>3</xdr:col>
      <xdr:colOff>257175</xdr:colOff>
      <xdr:row>35</xdr:row>
      <xdr:rowOff>160786</xdr:rowOff>
    </xdr:to>
    <xdr:sp macro="" textlink="">
      <xdr:nvSpPr>
        <xdr:cNvPr id="121" name="フローチャート : 判断 120"/>
        <xdr:cNvSpPr/>
      </xdr:nvSpPr>
      <xdr:spPr bwMode="auto">
        <a:xfrm>
          <a:off x="3556000" y="6669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145563</xdr:rowOff>
    </xdr:from>
    <xdr:ext cx="762000" cy="259045"/>
    <xdr:sp macro="" textlink="">
      <xdr:nvSpPr>
        <xdr:cNvPr id="122" name="テキスト ボックス 121"/>
        <xdr:cNvSpPr txBox="1"/>
      </xdr:nvSpPr>
      <xdr:spPr>
        <a:xfrm>
          <a:off x="3225800" y="675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33451</xdr:rowOff>
    </xdr:from>
    <xdr:to>
      <xdr:col>2</xdr:col>
      <xdr:colOff>692150</xdr:colOff>
      <xdr:row>35</xdr:row>
      <xdr:rowOff>135051</xdr:rowOff>
    </xdr:to>
    <xdr:sp macro="" textlink="">
      <xdr:nvSpPr>
        <xdr:cNvPr id="123" name="フローチャート : 判断 122"/>
        <xdr:cNvSpPr/>
      </xdr:nvSpPr>
      <xdr:spPr bwMode="auto">
        <a:xfrm>
          <a:off x="2857500" y="664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119828</xdr:rowOff>
    </xdr:from>
    <xdr:ext cx="762000" cy="259045"/>
    <xdr:sp macro="" textlink="">
      <xdr:nvSpPr>
        <xdr:cNvPr id="124" name="テキスト ボックス 123"/>
        <xdr:cNvSpPr txBox="1"/>
      </xdr:nvSpPr>
      <xdr:spPr>
        <a:xfrm>
          <a:off x="2527300" y="673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272372</xdr:rowOff>
    </xdr:from>
    <xdr:to>
      <xdr:col>5</xdr:col>
      <xdr:colOff>34925</xdr:colOff>
      <xdr:row>35</xdr:row>
      <xdr:rowOff>31072</xdr:rowOff>
    </xdr:to>
    <xdr:sp macro="" textlink="">
      <xdr:nvSpPr>
        <xdr:cNvPr id="130" name="円/楕円 129"/>
        <xdr:cNvSpPr/>
      </xdr:nvSpPr>
      <xdr:spPr bwMode="auto">
        <a:xfrm>
          <a:off x="56007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117448</xdr:rowOff>
    </xdr:from>
    <xdr:ext cx="762000" cy="259045"/>
    <xdr:sp macro="" textlink="">
      <xdr:nvSpPr>
        <xdr:cNvPr id="131" name="人口1人当たり決算額の推移該当値テキスト445"/>
        <xdr:cNvSpPr txBox="1"/>
      </xdr:nvSpPr>
      <xdr:spPr>
        <a:xfrm>
          <a:off x="5740400" y="638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321390</xdr:rowOff>
    </xdr:from>
    <xdr:to>
      <xdr:col>4</xdr:col>
      <xdr:colOff>520700</xdr:colOff>
      <xdr:row>35</xdr:row>
      <xdr:rowOff>80090</xdr:rowOff>
    </xdr:to>
    <xdr:sp macro="" textlink="">
      <xdr:nvSpPr>
        <xdr:cNvPr id="132" name="円/楕円 131"/>
        <xdr:cNvSpPr/>
      </xdr:nvSpPr>
      <xdr:spPr bwMode="auto">
        <a:xfrm>
          <a:off x="4953000" y="65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64867</xdr:rowOff>
    </xdr:from>
    <xdr:ext cx="736600" cy="259045"/>
    <xdr:sp macro="" textlink="">
      <xdr:nvSpPr>
        <xdr:cNvPr id="133" name="テキスト ボックス 132"/>
        <xdr:cNvSpPr txBox="1"/>
      </xdr:nvSpPr>
      <xdr:spPr>
        <a:xfrm>
          <a:off x="4622800" y="667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255030</xdr:rowOff>
    </xdr:from>
    <xdr:to>
      <xdr:col>3</xdr:col>
      <xdr:colOff>955675</xdr:colOff>
      <xdr:row>35</xdr:row>
      <xdr:rowOff>13730</xdr:rowOff>
    </xdr:to>
    <xdr:sp macro="" textlink="">
      <xdr:nvSpPr>
        <xdr:cNvPr id="134" name="円/楕円 133"/>
        <xdr:cNvSpPr/>
      </xdr:nvSpPr>
      <xdr:spPr bwMode="auto">
        <a:xfrm>
          <a:off x="4254500" y="652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341407</xdr:rowOff>
    </xdr:from>
    <xdr:ext cx="762000" cy="259045"/>
    <xdr:sp macro="" textlink="">
      <xdr:nvSpPr>
        <xdr:cNvPr id="135" name="テキスト ボックス 134"/>
        <xdr:cNvSpPr txBox="1"/>
      </xdr:nvSpPr>
      <xdr:spPr>
        <a:xfrm>
          <a:off x="3924300" y="660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212544</xdr:rowOff>
    </xdr:from>
    <xdr:to>
      <xdr:col>3</xdr:col>
      <xdr:colOff>257175</xdr:colOff>
      <xdr:row>34</xdr:row>
      <xdr:rowOff>314144</xdr:rowOff>
    </xdr:to>
    <xdr:sp macro="" textlink="">
      <xdr:nvSpPr>
        <xdr:cNvPr id="136" name="円/楕円 135"/>
        <xdr:cNvSpPr/>
      </xdr:nvSpPr>
      <xdr:spPr bwMode="auto">
        <a:xfrm>
          <a:off x="3556000" y="647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324321</xdr:rowOff>
    </xdr:from>
    <xdr:ext cx="762000" cy="259045"/>
    <xdr:sp macro="" textlink="">
      <xdr:nvSpPr>
        <xdr:cNvPr id="137" name="テキスト ボックス 136"/>
        <xdr:cNvSpPr txBox="1"/>
      </xdr:nvSpPr>
      <xdr:spPr>
        <a:xfrm>
          <a:off x="3225800" y="624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207318</xdr:rowOff>
    </xdr:from>
    <xdr:to>
      <xdr:col>2</xdr:col>
      <xdr:colOff>692150</xdr:colOff>
      <xdr:row>34</xdr:row>
      <xdr:rowOff>308918</xdr:rowOff>
    </xdr:to>
    <xdr:sp macro="" textlink="">
      <xdr:nvSpPr>
        <xdr:cNvPr id="138" name="円/楕円 137"/>
        <xdr:cNvSpPr/>
      </xdr:nvSpPr>
      <xdr:spPr bwMode="auto">
        <a:xfrm>
          <a:off x="2857500" y="647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319095</xdr:rowOff>
    </xdr:from>
    <xdr:ext cx="762000" cy="259045"/>
    <xdr:sp macro="" textlink="">
      <xdr:nvSpPr>
        <xdr:cNvPr id="139" name="テキスト ボックス 138"/>
        <xdr:cNvSpPr txBox="1"/>
      </xdr:nvSpPr>
      <xdr:spPr>
        <a:xfrm>
          <a:off x="2527300" y="624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年度予算編成より、当初予算および補正予算に対する財源不足を基金に頼らない方針とし、余剰財源等の当基金への積立の結果、平成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では目標としていた標準財政規模の１割を確保することができ、その後も堅調に推移している。実質収支額については、入札差額による余剰財源を他事業へ振り替える運用を制限したが、経常経費の増加により基金の取り崩しによる財政運営となり、実質単年度収支は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特別会計については、予算財源に貸付金償還金を充当しているため、償還遅延等により経常的な赤字となっている。訪問看護ステーション事業特別会計については、重度患者の受け入れにより、患者一人当たりに対するコストがかかることから赤字傾向にある。また、国民健康保険診療所特別会計については、小児医療等不採算医療を公的医療の役割として地域医療を推進していることにより赤字傾向にあり、一般会計からの繰入により維持しているところである。その他の特別会計についても、黒字になっているものの、赤字補てん等を一般会計の繰入により穴埋めしている状況であるため、今後、受益者負担の原則に基づき適正な料金（税）設定を行い、独立採算による長期継続が可能な基盤構築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年の合併以降積極的に両町の均衡ある発展のため実施してきた合併特例債や臨時財政対策債の本格的な償還が始まり、</a:t>
          </a:r>
          <a:r>
            <a:rPr kumimoji="1" lang="ja-JP" altLang="en-US" sz="1400">
              <a:solidFill>
                <a:schemeClr val="dk1"/>
              </a:solidFill>
              <a:effectLst/>
              <a:latin typeface="+mn-lt"/>
              <a:ea typeface="+mn-ea"/>
              <a:cs typeface="+mn-cs"/>
            </a:rPr>
            <a:t>元利償還金</a:t>
          </a:r>
          <a:r>
            <a:rPr kumimoji="1" lang="ja-JP" altLang="ja-JP" sz="1400">
              <a:solidFill>
                <a:schemeClr val="dk1"/>
              </a:solidFill>
              <a:effectLst/>
              <a:latin typeface="+mn-lt"/>
              <a:ea typeface="+mn-ea"/>
              <a:cs typeface="+mn-cs"/>
            </a:rPr>
            <a:t>は増加傾向にある。</a:t>
          </a:r>
          <a:r>
            <a:rPr kumimoji="1" lang="ja-JP" altLang="en-US" sz="1400">
              <a:solidFill>
                <a:schemeClr val="dk1"/>
              </a:solidFill>
              <a:effectLst/>
              <a:latin typeface="+mn-lt"/>
              <a:ea typeface="+mn-ea"/>
              <a:cs typeface="+mn-cs"/>
            </a:rPr>
            <a:t>ただし、元利償還金</a:t>
          </a:r>
          <a:r>
            <a:rPr kumimoji="1" lang="ja-JP" altLang="ja-JP" sz="1400">
              <a:solidFill>
                <a:schemeClr val="dk1"/>
              </a:solidFill>
              <a:effectLst/>
              <a:latin typeface="+mn-lt"/>
              <a:ea typeface="+mn-ea"/>
              <a:cs typeface="+mn-cs"/>
            </a:rPr>
            <a:t>のうち</a:t>
          </a:r>
          <a:r>
            <a:rPr kumimoji="1" lang="ja-JP" altLang="en-US" sz="1400">
              <a:solidFill>
                <a:schemeClr val="dk1"/>
              </a:solidFill>
              <a:effectLst/>
              <a:latin typeface="+mn-lt"/>
              <a:ea typeface="+mn-ea"/>
              <a:cs typeface="+mn-cs"/>
            </a:rPr>
            <a:t>多くが算入公債費等で占めるため、急激な比率の悪化は見込まれないが</a:t>
          </a:r>
          <a:r>
            <a:rPr kumimoji="1" lang="ja-JP" altLang="ja-JP" sz="1400">
              <a:solidFill>
                <a:schemeClr val="dk1"/>
              </a:solidFill>
              <a:effectLst/>
              <a:latin typeface="+mn-lt"/>
              <a:ea typeface="+mn-ea"/>
              <a:cs typeface="+mn-cs"/>
            </a:rPr>
            <a:t>、起債に依存する財政構造は将来世代への負担増加を招くこととなるため、投資的事業については真に必要なものであるか見極め、事業規模や手法など検討を重ねた上で実施していく。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地方債現在高は増加傾向にあるが、その約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割が交付税措置のある起債であり、比率に対し全てが悪い影響を与えるものではない。また、組合等負担等見込額が増加した要因は、甲賀病院の新設に伴う元利償還金の増加によるものである。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充当可能基金については、財政調整基金を</a:t>
          </a:r>
          <a:r>
            <a:rPr kumimoji="1" lang="ja-JP" altLang="en-US" sz="1400">
              <a:solidFill>
                <a:schemeClr val="dk1"/>
              </a:solidFill>
              <a:effectLst/>
              <a:latin typeface="+mn-lt"/>
              <a:ea typeface="+mn-ea"/>
              <a:cs typeface="+mn-cs"/>
            </a:rPr>
            <a:t>予算編成において</a:t>
          </a:r>
          <a:r>
            <a:rPr kumimoji="1" lang="ja-JP" altLang="ja-JP" sz="1400">
              <a:solidFill>
                <a:schemeClr val="dk1"/>
              </a:solidFill>
              <a:effectLst/>
              <a:latin typeface="+mn-lt"/>
              <a:ea typeface="+mn-ea"/>
              <a:cs typeface="+mn-cs"/>
            </a:rPr>
            <a:t>標準財政規模の１割を</a:t>
          </a:r>
          <a:r>
            <a:rPr kumimoji="1" lang="ja-JP" altLang="en-US" sz="1400">
              <a:solidFill>
                <a:schemeClr val="dk1"/>
              </a:solidFill>
              <a:effectLst/>
              <a:latin typeface="+mn-lt"/>
              <a:ea typeface="+mn-ea"/>
              <a:cs typeface="+mn-cs"/>
            </a:rPr>
            <a:t>確保</a:t>
          </a:r>
          <a:r>
            <a:rPr kumimoji="1" lang="ja-JP" altLang="ja-JP" sz="1400">
              <a:solidFill>
                <a:schemeClr val="dk1"/>
              </a:solidFill>
              <a:effectLst/>
              <a:latin typeface="+mn-lt"/>
              <a:ea typeface="+mn-ea"/>
              <a:cs typeface="+mn-cs"/>
            </a:rPr>
            <a:t>すること</a:t>
          </a:r>
          <a:r>
            <a:rPr kumimoji="1" lang="ja-JP" altLang="en-US" sz="1400">
              <a:solidFill>
                <a:schemeClr val="dk1"/>
              </a:solidFill>
              <a:effectLst/>
              <a:latin typeface="+mn-lt"/>
              <a:ea typeface="+mn-ea"/>
              <a:cs typeface="+mn-cs"/>
            </a:rPr>
            <a:t>を目標とするとともに</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決算時の剰余金を堅実に積み立てているため増加傾向にある。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このような状況から急激な本比率の悪化を招くことはないが、将来負担額や充当可能財源等のバランスに注視し、恒常的に健全な財政運営を行う。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V9" sqref="BV9:CC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19129076</v>
      </c>
      <c r="BO4" s="379"/>
      <c r="BP4" s="379"/>
      <c r="BQ4" s="379"/>
      <c r="BR4" s="379"/>
      <c r="BS4" s="379"/>
      <c r="BT4" s="379"/>
      <c r="BU4" s="380"/>
      <c r="BV4" s="378">
        <v>16980380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3.4</v>
      </c>
      <c r="CU4" s="554"/>
      <c r="CV4" s="554"/>
      <c r="CW4" s="554"/>
      <c r="CX4" s="554"/>
      <c r="CY4" s="554"/>
      <c r="CZ4" s="554"/>
      <c r="DA4" s="555"/>
      <c r="DB4" s="553">
        <v>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18516936</v>
      </c>
      <c r="BO5" s="384"/>
      <c r="BP5" s="384"/>
      <c r="BQ5" s="384"/>
      <c r="BR5" s="384"/>
      <c r="BS5" s="384"/>
      <c r="BT5" s="384"/>
      <c r="BU5" s="385"/>
      <c r="BV5" s="383">
        <v>16412310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94.2</v>
      </c>
      <c r="CU5" s="354"/>
      <c r="CV5" s="354"/>
      <c r="CW5" s="354"/>
      <c r="CX5" s="354"/>
      <c r="CY5" s="354"/>
      <c r="CZ5" s="354"/>
      <c r="DA5" s="355"/>
      <c r="DB5" s="353">
        <v>92.8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612140</v>
      </c>
      <c r="BO6" s="384"/>
      <c r="BP6" s="384"/>
      <c r="BQ6" s="384"/>
      <c r="BR6" s="384"/>
      <c r="BS6" s="384"/>
      <c r="BT6" s="384"/>
      <c r="BU6" s="385"/>
      <c r="BV6" s="383">
        <v>568070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104.9</v>
      </c>
      <c r="CU6" s="528"/>
      <c r="CV6" s="528"/>
      <c r="CW6" s="528"/>
      <c r="CX6" s="528"/>
      <c r="CY6" s="528"/>
      <c r="CZ6" s="528"/>
      <c r="DA6" s="529"/>
      <c r="DB6" s="527">
        <v>102.8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206297</v>
      </c>
      <c r="BO7" s="384"/>
      <c r="BP7" s="384"/>
      <c r="BQ7" s="384"/>
      <c r="BR7" s="384"/>
      <c r="BS7" s="384"/>
      <c r="BT7" s="384"/>
      <c r="BU7" s="385"/>
      <c r="BV7" s="383">
        <v>98458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12038953</v>
      </c>
      <c r="CU7" s="384"/>
      <c r="CV7" s="384"/>
      <c r="CW7" s="384"/>
      <c r="CX7" s="384"/>
      <c r="CY7" s="384"/>
      <c r="CZ7" s="384"/>
      <c r="DA7" s="385"/>
      <c r="DB7" s="383">
        <v>11723720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405843</v>
      </c>
      <c r="BO8" s="384"/>
      <c r="BP8" s="384"/>
      <c r="BQ8" s="384"/>
      <c r="BR8" s="384"/>
      <c r="BS8" s="384"/>
      <c r="BT8" s="384"/>
      <c r="BU8" s="385"/>
      <c r="BV8" s="383">
        <v>469612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0.87</v>
      </c>
      <c r="CU8" s="491"/>
      <c r="CV8" s="491"/>
      <c r="CW8" s="491"/>
      <c r="CX8" s="491"/>
      <c r="CY8" s="491"/>
      <c r="CZ8" s="491"/>
      <c r="DA8" s="492"/>
      <c r="DB8" s="490">
        <v>0.88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54614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-65211</v>
      </c>
      <c r="BO9" s="384"/>
      <c r="BP9" s="384"/>
      <c r="BQ9" s="384"/>
      <c r="BR9" s="384"/>
      <c r="BS9" s="384"/>
      <c r="BT9" s="384"/>
      <c r="BU9" s="385"/>
      <c r="BV9" s="383">
        <v>85056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55325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3497</v>
      </c>
      <c r="BO10" s="384"/>
      <c r="BP10" s="384"/>
      <c r="BQ10" s="384"/>
      <c r="BR10" s="384"/>
      <c r="BS10" s="384"/>
      <c r="BT10" s="384"/>
      <c r="BU10" s="385"/>
      <c r="BV10" s="383">
        <v>3179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54893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190000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52759</v>
      </c>
      <c r="S13" s="483"/>
      <c r="T13" s="483"/>
      <c r="U13" s="483"/>
      <c r="V13" s="484"/>
      <c r="W13" s="470" t="s">
        <v>123</v>
      </c>
      <c r="X13" s="396"/>
      <c r="Y13" s="396"/>
      <c r="Z13" s="396"/>
      <c r="AA13" s="396"/>
      <c r="AB13" s="397"/>
      <c r="AC13" s="359">
        <v>338</v>
      </c>
      <c r="AD13" s="360"/>
      <c r="AE13" s="360"/>
      <c r="AF13" s="360"/>
      <c r="AG13" s="361"/>
      <c r="AH13" s="359">
        <v>437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-251714</v>
      </c>
      <c r="BO13" s="384"/>
      <c r="BP13" s="384"/>
      <c r="BQ13" s="384"/>
      <c r="BR13" s="384"/>
      <c r="BS13" s="384"/>
      <c r="BT13" s="384"/>
      <c r="BU13" s="385"/>
      <c r="BV13" s="383">
        <v>88235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11.6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54950</v>
      </c>
      <c r="S14" s="483"/>
      <c r="T14" s="483"/>
      <c r="U14" s="483"/>
      <c r="V14" s="484"/>
      <c r="W14" s="485"/>
      <c r="X14" s="399"/>
      <c r="Y14" s="399"/>
      <c r="Z14" s="399"/>
      <c r="AA14" s="399"/>
      <c r="AB14" s="400"/>
      <c r="AC14" s="475">
        <v>1.3</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69.7</v>
      </c>
      <c r="CU14" s="454"/>
      <c r="CV14" s="454"/>
      <c r="CW14" s="454"/>
      <c r="CX14" s="454"/>
      <c r="CY14" s="454"/>
      <c r="CZ14" s="454"/>
      <c r="DA14" s="455"/>
      <c r="DB14" s="486">
        <v>67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52719</v>
      </c>
      <c r="S15" s="483"/>
      <c r="T15" s="483"/>
      <c r="U15" s="483"/>
      <c r="V15" s="484"/>
      <c r="W15" s="470" t="s">
        <v>130</v>
      </c>
      <c r="X15" s="396"/>
      <c r="Y15" s="396"/>
      <c r="Z15" s="396"/>
      <c r="AA15" s="396"/>
      <c r="AB15" s="397"/>
      <c r="AC15" s="359">
        <v>11931</v>
      </c>
      <c r="AD15" s="360"/>
      <c r="AE15" s="360"/>
      <c r="AF15" s="360"/>
      <c r="AG15" s="361"/>
      <c r="AH15" s="359">
        <v>13158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7037524</v>
      </c>
      <c r="BO15" s="379"/>
      <c r="BP15" s="379"/>
      <c r="BQ15" s="379"/>
      <c r="BR15" s="379"/>
      <c r="BS15" s="379"/>
      <c r="BT15" s="379"/>
      <c r="BU15" s="380"/>
      <c r="BV15" s="378">
        <v>6850275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45.1</v>
      </c>
      <c r="AD16" s="476"/>
      <c r="AE16" s="476"/>
      <c r="AF16" s="476"/>
      <c r="AG16" s="477"/>
      <c r="AH16" s="475">
        <v>45.2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8097979</v>
      </c>
      <c r="BO16" s="384"/>
      <c r="BP16" s="384"/>
      <c r="BQ16" s="384"/>
      <c r="BR16" s="384"/>
      <c r="BS16" s="384"/>
      <c r="BT16" s="384"/>
      <c r="BU16" s="385"/>
      <c r="BV16" s="383">
        <v>7895066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14211</v>
      </c>
      <c r="AD17" s="360"/>
      <c r="AE17" s="360"/>
      <c r="AF17" s="360"/>
      <c r="AG17" s="361"/>
      <c r="AH17" s="359">
        <v>14966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9116444</v>
      </c>
      <c r="BO17" s="384"/>
      <c r="BP17" s="384"/>
      <c r="BQ17" s="384"/>
      <c r="BR17" s="384"/>
      <c r="BS17" s="384"/>
      <c r="BT17" s="384"/>
      <c r="BU17" s="385"/>
      <c r="BV17" s="383">
        <v>8861550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70.489999999999995</v>
      </c>
      <c r="M18" s="446"/>
      <c r="N18" s="446"/>
      <c r="O18" s="446"/>
      <c r="P18" s="446"/>
      <c r="Q18" s="446"/>
      <c r="R18" s="447"/>
      <c r="S18" s="447"/>
      <c r="T18" s="447"/>
      <c r="U18" s="447"/>
      <c r="V18" s="448"/>
      <c r="W18" s="462"/>
      <c r="X18" s="463"/>
      <c r="Y18" s="463"/>
      <c r="Z18" s="463"/>
      <c r="AA18" s="463"/>
      <c r="AB18" s="471"/>
      <c r="AC18" s="347">
        <v>53.7</v>
      </c>
      <c r="AD18" s="348"/>
      <c r="AE18" s="348"/>
      <c r="AF18" s="348"/>
      <c r="AG18" s="449"/>
      <c r="AH18" s="347">
        <v>51.5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11460336</v>
      </c>
      <c r="BO18" s="384"/>
      <c r="BP18" s="384"/>
      <c r="BQ18" s="384"/>
      <c r="BR18" s="384"/>
      <c r="BS18" s="384"/>
      <c r="BT18" s="384"/>
      <c r="BU18" s="385"/>
      <c r="BV18" s="383">
        <v>11062929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775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13328145</v>
      </c>
      <c r="BO19" s="384"/>
      <c r="BP19" s="384"/>
      <c r="BQ19" s="384"/>
      <c r="BR19" s="384"/>
      <c r="BS19" s="384"/>
      <c r="BT19" s="384"/>
      <c r="BU19" s="385"/>
      <c r="BV19" s="383">
        <v>12587742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20463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23505137</v>
      </c>
      <c r="BO23" s="384"/>
      <c r="BP23" s="384"/>
      <c r="BQ23" s="384"/>
      <c r="BR23" s="384"/>
      <c r="BS23" s="384"/>
      <c r="BT23" s="384"/>
      <c r="BU23" s="385"/>
      <c r="BV23" s="383">
        <v>22785453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7600</v>
      </c>
      <c r="R24" s="360"/>
      <c r="S24" s="360"/>
      <c r="T24" s="360"/>
      <c r="U24" s="360"/>
      <c r="V24" s="361"/>
      <c r="W24" s="425"/>
      <c r="X24" s="416"/>
      <c r="Y24" s="417"/>
      <c r="Z24" s="356" t="s">
        <v>154</v>
      </c>
      <c r="AA24" s="357"/>
      <c r="AB24" s="357"/>
      <c r="AC24" s="357"/>
      <c r="AD24" s="357"/>
      <c r="AE24" s="357"/>
      <c r="AF24" s="357"/>
      <c r="AG24" s="358"/>
      <c r="AH24" s="359">
        <v>372</v>
      </c>
      <c r="AI24" s="360"/>
      <c r="AJ24" s="360"/>
      <c r="AK24" s="360"/>
      <c r="AL24" s="361"/>
      <c r="AM24" s="359">
        <v>1162500</v>
      </c>
      <c r="AN24" s="360"/>
      <c r="AO24" s="360"/>
      <c r="AP24" s="360"/>
      <c r="AQ24" s="360"/>
      <c r="AR24" s="361"/>
      <c r="AS24" s="359">
        <v>3125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16313643</v>
      </c>
      <c r="BO24" s="384"/>
      <c r="BP24" s="384"/>
      <c r="BQ24" s="384"/>
      <c r="BR24" s="384"/>
      <c r="BS24" s="384"/>
      <c r="BT24" s="384"/>
      <c r="BU24" s="385"/>
      <c r="BV24" s="383">
        <v>14742549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5792600</v>
      </c>
      <c r="BO25" s="379"/>
      <c r="BP25" s="379"/>
      <c r="BQ25" s="379"/>
      <c r="BR25" s="379"/>
      <c r="BS25" s="379"/>
      <c r="BT25" s="379"/>
      <c r="BU25" s="380"/>
      <c r="BV25" s="378">
        <v>3126165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6200</v>
      </c>
      <c r="R26" s="360"/>
      <c r="S26" s="360"/>
      <c r="T26" s="360"/>
      <c r="U26" s="360"/>
      <c r="V26" s="361"/>
      <c r="W26" s="425"/>
      <c r="X26" s="416"/>
      <c r="Y26" s="417"/>
      <c r="Z26" s="356" t="s">
        <v>160</v>
      </c>
      <c r="AA26" s="436"/>
      <c r="AB26" s="436"/>
      <c r="AC26" s="436"/>
      <c r="AD26" s="436"/>
      <c r="AE26" s="436"/>
      <c r="AF26" s="436"/>
      <c r="AG26" s="437"/>
      <c r="AH26" s="359">
        <v>22</v>
      </c>
      <c r="AI26" s="360"/>
      <c r="AJ26" s="360"/>
      <c r="AK26" s="360"/>
      <c r="AL26" s="361"/>
      <c r="AM26" s="359">
        <v>63404</v>
      </c>
      <c r="AN26" s="360"/>
      <c r="AO26" s="360"/>
      <c r="AP26" s="360"/>
      <c r="AQ26" s="360"/>
      <c r="AR26" s="361"/>
      <c r="AS26" s="359">
        <v>2882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4400</v>
      </c>
      <c r="R27" s="360"/>
      <c r="S27" s="360"/>
      <c r="T27" s="360"/>
      <c r="U27" s="360"/>
      <c r="V27" s="361"/>
      <c r="W27" s="425"/>
      <c r="X27" s="416"/>
      <c r="Y27" s="417"/>
      <c r="Z27" s="356" t="s">
        <v>163</v>
      </c>
      <c r="AA27" s="357"/>
      <c r="AB27" s="357"/>
      <c r="AC27" s="357"/>
      <c r="AD27" s="357"/>
      <c r="AE27" s="357"/>
      <c r="AF27" s="357"/>
      <c r="AG27" s="358"/>
      <c r="AH27" s="359">
        <v>26</v>
      </c>
      <c r="AI27" s="360"/>
      <c r="AJ27" s="360"/>
      <c r="AK27" s="360"/>
      <c r="AL27" s="361"/>
      <c r="AM27" s="359">
        <v>95276</v>
      </c>
      <c r="AN27" s="360"/>
      <c r="AO27" s="360"/>
      <c r="AP27" s="360"/>
      <c r="AQ27" s="360"/>
      <c r="AR27" s="361"/>
      <c r="AS27" s="359">
        <v>3664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522483</v>
      </c>
      <c r="BO27" s="387"/>
      <c r="BP27" s="387"/>
      <c r="BQ27" s="387"/>
      <c r="BR27" s="387"/>
      <c r="BS27" s="387"/>
      <c r="BT27" s="387"/>
      <c r="BU27" s="388"/>
      <c r="BV27" s="386">
        <v>522316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1701914</v>
      </c>
      <c r="BO28" s="379"/>
      <c r="BP28" s="379"/>
      <c r="BQ28" s="379"/>
      <c r="BR28" s="379"/>
      <c r="BS28" s="379"/>
      <c r="BT28" s="379"/>
      <c r="BU28" s="380"/>
      <c r="BV28" s="378">
        <v>1588417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3500</v>
      </c>
      <c r="R29" s="360"/>
      <c r="S29" s="360"/>
      <c r="T29" s="360"/>
      <c r="U29" s="360"/>
      <c r="V29" s="361"/>
      <c r="W29" s="425"/>
      <c r="X29" s="416"/>
      <c r="Y29" s="417"/>
      <c r="Z29" s="356" t="s">
        <v>170</v>
      </c>
      <c r="AA29" s="357"/>
      <c r="AB29" s="357"/>
      <c r="AC29" s="357"/>
      <c r="AD29" s="357"/>
      <c r="AE29" s="357"/>
      <c r="AF29" s="357"/>
      <c r="AG29" s="358"/>
      <c r="AH29" s="359">
        <v>398</v>
      </c>
      <c r="AI29" s="360"/>
      <c r="AJ29" s="360"/>
      <c r="AK29" s="360"/>
      <c r="AL29" s="361"/>
      <c r="AM29" s="359">
        <v>1257776</v>
      </c>
      <c r="AN29" s="360"/>
      <c r="AO29" s="360"/>
      <c r="AP29" s="360"/>
      <c r="AQ29" s="360"/>
      <c r="AR29" s="361"/>
      <c r="AS29" s="359">
        <v>3160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389061</v>
      </c>
      <c r="BO29" s="384"/>
      <c r="BP29" s="384"/>
      <c r="BQ29" s="384"/>
      <c r="BR29" s="384"/>
      <c r="BS29" s="384"/>
      <c r="BT29" s="384"/>
      <c r="BU29" s="385"/>
      <c r="BV29" s="383">
        <v>438097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2071312</v>
      </c>
      <c r="BO30" s="387"/>
      <c r="BP30" s="387"/>
      <c r="BQ30" s="387"/>
      <c r="BR30" s="387"/>
      <c r="BS30" s="387"/>
      <c r="BT30" s="387"/>
      <c r="BU30" s="388"/>
      <c r="BV30" s="386">
        <v>2029234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滋賀県市町村職員退職手当組合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湖南市文化体育振興事業団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公立甲賀病院組合　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石部公共サービス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公立甲賀病院組合　病院事業会計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滋賀県市町村交通災害共済組合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訪問看護ステーション事業特別会計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甲賀広域行政組合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滋賀県市町村職員研修センター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滋賀県後期高齢者医療広域連合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滋賀県後期高齢者医療広域連合　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V9" sqref="BV9:CC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8386280</v>
      </c>
      <c r="S5" s="637"/>
      <c r="T5" s="637"/>
      <c r="U5" s="637"/>
      <c r="V5" s="637"/>
      <c r="W5" s="637"/>
      <c r="X5" s="637"/>
      <c r="Y5" s="684"/>
      <c r="Z5" s="697">
        <v>43.8</v>
      </c>
      <c r="AA5" s="697"/>
      <c r="AB5" s="697"/>
      <c r="AC5" s="697"/>
      <c r="AD5" s="698">
        <v>8386280</v>
      </c>
      <c r="AE5" s="698"/>
      <c r="AF5" s="698"/>
      <c r="AG5" s="698"/>
      <c r="AH5" s="698"/>
      <c r="AI5" s="698"/>
      <c r="AJ5" s="698"/>
      <c r="AK5" s="698"/>
      <c r="AL5" s="685">
        <v>76.8</v>
      </c>
      <c r="AM5" s="654"/>
      <c r="AN5" s="654"/>
      <c r="AO5" s="686"/>
      <c r="AP5" s="673" t="s">
        <v>208</v>
      </c>
      <c r="AQ5" s="674"/>
      <c r="AR5" s="674"/>
      <c r="AS5" s="674"/>
      <c r="AT5" s="674"/>
      <c r="AU5" s="674"/>
      <c r="AV5" s="674"/>
      <c r="AW5" s="674"/>
      <c r="AX5" s="674"/>
      <c r="AY5" s="674"/>
      <c r="AZ5" s="674"/>
      <c r="BA5" s="674"/>
      <c r="BB5" s="674"/>
      <c r="BC5" s="674"/>
      <c r="BD5" s="674"/>
      <c r="BE5" s="674"/>
      <c r="BF5" s="675"/>
      <c r="BG5" s="586">
        <v>8386280</v>
      </c>
      <c r="BH5" s="587"/>
      <c r="BI5" s="587"/>
      <c r="BJ5" s="587"/>
      <c r="BK5" s="587"/>
      <c r="BL5" s="587"/>
      <c r="BM5" s="587"/>
      <c r="BN5" s="588"/>
      <c r="BO5" s="639">
        <v>100</v>
      </c>
      <c r="BP5" s="639"/>
      <c r="BQ5" s="639"/>
      <c r="BR5" s="639"/>
      <c r="BS5" s="640">
        <v>77387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141959</v>
      </c>
      <c r="S6" s="587"/>
      <c r="T6" s="587"/>
      <c r="U6" s="587"/>
      <c r="V6" s="587"/>
      <c r="W6" s="587"/>
      <c r="X6" s="587"/>
      <c r="Y6" s="588"/>
      <c r="Z6" s="639">
        <v>0.7</v>
      </c>
      <c r="AA6" s="639"/>
      <c r="AB6" s="639"/>
      <c r="AC6" s="639"/>
      <c r="AD6" s="640">
        <v>141959</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8386280</v>
      </c>
      <c r="BH6" s="587"/>
      <c r="BI6" s="587"/>
      <c r="BJ6" s="587"/>
      <c r="BK6" s="587"/>
      <c r="BL6" s="587"/>
      <c r="BM6" s="587"/>
      <c r="BN6" s="588"/>
      <c r="BO6" s="639">
        <v>100</v>
      </c>
      <c r="BP6" s="639"/>
      <c r="BQ6" s="639"/>
      <c r="BR6" s="639"/>
      <c r="BS6" s="640">
        <v>77387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174260</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174260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16727</v>
      </c>
      <c r="S7" s="587"/>
      <c r="T7" s="587"/>
      <c r="U7" s="587"/>
      <c r="V7" s="587"/>
      <c r="W7" s="587"/>
      <c r="X7" s="587"/>
      <c r="Y7" s="588"/>
      <c r="Z7" s="639">
        <v>0.1</v>
      </c>
      <c r="AA7" s="639"/>
      <c r="AB7" s="639"/>
      <c r="AC7" s="639"/>
      <c r="AD7" s="640">
        <v>16727</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3647277</v>
      </c>
      <c r="BH7" s="587"/>
      <c r="BI7" s="587"/>
      <c r="BJ7" s="587"/>
      <c r="BK7" s="587"/>
      <c r="BL7" s="587"/>
      <c r="BM7" s="587"/>
      <c r="BN7" s="588"/>
      <c r="BO7" s="639">
        <v>43.5</v>
      </c>
      <c r="BP7" s="639"/>
      <c r="BQ7" s="639"/>
      <c r="BR7" s="639"/>
      <c r="BS7" s="640">
        <v>77387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2347124</v>
      </c>
      <c r="CS7" s="587"/>
      <c r="CT7" s="587"/>
      <c r="CU7" s="587"/>
      <c r="CV7" s="587"/>
      <c r="CW7" s="587"/>
      <c r="CX7" s="587"/>
      <c r="CY7" s="588"/>
      <c r="CZ7" s="639">
        <v>12.7</v>
      </c>
      <c r="DA7" s="639"/>
      <c r="DB7" s="639"/>
      <c r="DC7" s="639"/>
      <c r="DD7" s="592">
        <v>166634</v>
      </c>
      <c r="DE7" s="587"/>
      <c r="DF7" s="587"/>
      <c r="DG7" s="587"/>
      <c r="DH7" s="587"/>
      <c r="DI7" s="587"/>
      <c r="DJ7" s="587"/>
      <c r="DK7" s="587"/>
      <c r="DL7" s="587"/>
      <c r="DM7" s="587"/>
      <c r="DN7" s="587"/>
      <c r="DO7" s="587"/>
      <c r="DP7" s="588"/>
      <c r="DQ7" s="592">
        <v>2116779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27701</v>
      </c>
      <c r="S8" s="587"/>
      <c r="T8" s="587"/>
      <c r="U8" s="587"/>
      <c r="V8" s="587"/>
      <c r="W8" s="587"/>
      <c r="X8" s="587"/>
      <c r="Y8" s="588"/>
      <c r="Z8" s="639">
        <v>0.1</v>
      </c>
      <c r="AA8" s="639"/>
      <c r="AB8" s="639"/>
      <c r="AC8" s="639"/>
      <c r="AD8" s="640">
        <v>27701</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85426</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5938562</v>
      </c>
      <c r="CS8" s="587"/>
      <c r="CT8" s="587"/>
      <c r="CU8" s="587"/>
      <c r="CV8" s="587"/>
      <c r="CW8" s="587"/>
      <c r="CX8" s="587"/>
      <c r="CY8" s="588"/>
      <c r="CZ8" s="639">
        <v>32.1</v>
      </c>
      <c r="DA8" s="639"/>
      <c r="DB8" s="639"/>
      <c r="DC8" s="639"/>
      <c r="DD8" s="592">
        <v>304789</v>
      </c>
      <c r="DE8" s="587"/>
      <c r="DF8" s="587"/>
      <c r="DG8" s="587"/>
      <c r="DH8" s="587"/>
      <c r="DI8" s="587"/>
      <c r="DJ8" s="587"/>
      <c r="DK8" s="587"/>
      <c r="DL8" s="587"/>
      <c r="DM8" s="587"/>
      <c r="DN8" s="587"/>
      <c r="DO8" s="587"/>
      <c r="DP8" s="588"/>
      <c r="DQ8" s="592">
        <v>2941186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49518</v>
      </c>
      <c r="S9" s="587"/>
      <c r="T9" s="587"/>
      <c r="U9" s="587"/>
      <c r="V9" s="587"/>
      <c r="W9" s="587"/>
      <c r="X9" s="587"/>
      <c r="Y9" s="588"/>
      <c r="Z9" s="639">
        <v>0.3</v>
      </c>
      <c r="AA9" s="639"/>
      <c r="AB9" s="639"/>
      <c r="AC9" s="639"/>
      <c r="AD9" s="640">
        <v>49518</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2755097</v>
      </c>
      <c r="BH9" s="587"/>
      <c r="BI9" s="587"/>
      <c r="BJ9" s="587"/>
      <c r="BK9" s="587"/>
      <c r="BL9" s="587"/>
      <c r="BM9" s="587"/>
      <c r="BN9" s="588"/>
      <c r="BO9" s="639">
        <v>32.9</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1622199</v>
      </c>
      <c r="CS9" s="587"/>
      <c r="CT9" s="587"/>
      <c r="CU9" s="587"/>
      <c r="CV9" s="587"/>
      <c r="CW9" s="587"/>
      <c r="CX9" s="587"/>
      <c r="CY9" s="588"/>
      <c r="CZ9" s="639">
        <v>8.8000000000000007</v>
      </c>
      <c r="DA9" s="639"/>
      <c r="DB9" s="639"/>
      <c r="DC9" s="639"/>
      <c r="DD9" s="592">
        <v>140961</v>
      </c>
      <c r="DE9" s="587"/>
      <c r="DF9" s="587"/>
      <c r="DG9" s="587"/>
      <c r="DH9" s="587"/>
      <c r="DI9" s="587"/>
      <c r="DJ9" s="587"/>
      <c r="DK9" s="587"/>
      <c r="DL9" s="587"/>
      <c r="DM9" s="587"/>
      <c r="DN9" s="587"/>
      <c r="DO9" s="587"/>
      <c r="DP9" s="588"/>
      <c r="DQ9" s="592">
        <v>1392675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461442</v>
      </c>
      <c r="S10" s="587"/>
      <c r="T10" s="587"/>
      <c r="U10" s="587"/>
      <c r="V10" s="587"/>
      <c r="W10" s="587"/>
      <c r="X10" s="587"/>
      <c r="Y10" s="588"/>
      <c r="Z10" s="639">
        <v>2.4</v>
      </c>
      <c r="AA10" s="639"/>
      <c r="AB10" s="639"/>
      <c r="AC10" s="639"/>
      <c r="AD10" s="640">
        <v>461442</v>
      </c>
      <c r="AE10" s="640"/>
      <c r="AF10" s="640"/>
      <c r="AG10" s="640"/>
      <c r="AH10" s="640"/>
      <c r="AI10" s="640"/>
      <c r="AJ10" s="640"/>
      <c r="AK10" s="640"/>
      <c r="AL10" s="609">
        <v>4.2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172220</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92219</v>
      </c>
      <c r="CS10" s="587"/>
      <c r="CT10" s="587"/>
      <c r="CU10" s="587"/>
      <c r="CV10" s="587"/>
      <c r="CW10" s="587"/>
      <c r="CX10" s="587"/>
      <c r="CY10" s="588"/>
      <c r="CZ10" s="639">
        <v>0.5</v>
      </c>
      <c r="DA10" s="639"/>
      <c r="DB10" s="639"/>
      <c r="DC10" s="639"/>
      <c r="DD10" s="592">
        <v>697</v>
      </c>
      <c r="DE10" s="587"/>
      <c r="DF10" s="587"/>
      <c r="DG10" s="587"/>
      <c r="DH10" s="587"/>
      <c r="DI10" s="587"/>
      <c r="DJ10" s="587"/>
      <c r="DK10" s="587"/>
      <c r="DL10" s="587"/>
      <c r="DM10" s="587"/>
      <c r="DN10" s="587"/>
      <c r="DO10" s="587"/>
      <c r="DP10" s="588"/>
      <c r="DQ10" s="592">
        <v>62099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29474</v>
      </c>
      <c r="S11" s="587"/>
      <c r="T11" s="587"/>
      <c r="U11" s="587"/>
      <c r="V11" s="587"/>
      <c r="W11" s="587"/>
      <c r="X11" s="587"/>
      <c r="Y11" s="588"/>
      <c r="Z11" s="639">
        <v>0.2</v>
      </c>
      <c r="AA11" s="639"/>
      <c r="AB11" s="639"/>
      <c r="AC11" s="639"/>
      <c r="AD11" s="640">
        <v>29474</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634534</v>
      </c>
      <c r="BH11" s="587"/>
      <c r="BI11" s="587"/>
      <c r="BJ11" s="587"/>
      <c r="BK11" s="587"/>
      <c r="BL11" s="587"/>
      <c r="BM11" s="587"/>
      <c r="BN11" s="588"/>
      <c r="BO11" s="639">
        <v>7.6</v>
      </c>
      <c r="BP11" s="639"/>
      <c r="BQ11" s="639"/>
      <c r="BR11" s="639"/>
      <c r="BS11" s="592">
        <v>77387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489885</v>
      </c>
      <c r="CS11" s="587"/>
      <c r="CT11" s="587"/>
      <c r="CU11" s="587"/>
      <c r="CV11" s="587"/>
      <c r="CW11" s="587"/>
      <c r="CX11" s="587"/>
      <c r="CY11" s="588"/>
      <c r="CZ11" s="639">
        <v>2.6</v>
      </c>
      <c r="DA11" s="639"/>
      <c r="DB11" s="639"/>
      <c r="DC11" s="639"/>
      <c r="DD11" s="592">
        <v>88798</v>
      </c>
      <c r="DE11" s="587"/>
      <c r="DF11" s="587"/>
      <c r="DG11" s="587"/>
      <c r="DH11" s="587"/>
      <c r="DI11" s="587"/>
      <c r="DJ11" s="587"/>
      <c r="DK11" s="587"/>
      <c r="DL11" s="587"/>
      <c r="DM11" s="587"/>
      <c r="DN11" s="587"/>
      <c r="DO11" s="587"/>
      <c r="DP11" s="588"/>
      <c r="DQ11" s="592">
        <v>145625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4187547</v>
      </c>
      <c r="BH12" s="587"/>
      <c r="BI12" s="587"/>
      <c r="BJ12" s="587"/>
      <c r="BK12" s="587"/>
      <c r="BL12" s="587"/>
      <c r="BM12" s="587"/>
      <c r="BN12" s="588"/>
      <c r="BO12" s="639">
        <v>49.9</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224226</v>
      </c>
      <c r="CS12" s="587"/>
      <c r="CT12" s="587"/>
      <c r="CU12" s="587"/>
      <c r="CV12" s="587"/>
      <c r="CW12" s="587"/>
      <c r="CX12" s="587"/>
      <c r="CY12" s="588"/>
      <c r="CZ12" s="639">
        <v>1.2</v>
      </c>
      <c r="DA12" s="639"/>
      <c r="DB12" s="639"/>
      <c r="DC12" s="639"/>
      <c r="DD12" s="592">
        <v>5279</v>
      </c>
      <c r="DE12" s="587"/>
      <c r="DF12" s="587"/>
      <c r="DG12" s="587"/>
      <c r="DH12" s="587"/>
      <c r="DI12" s="587"/>
      <c r="DJ12" s="587"/>
      <c r="DK12" s="587"/>
      <c r="DL12" s="587"/>
      <c r="DM12" s="587"/>
      <c r="DN12" s="587"/>
      <c r="DO12" s="587"/>
      <c r="DP12" s="588"/>
      <c r="DQ12" s="592">
        <v>147621</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50696</v>
      </c>
      <c r="S13" s="587"/>
      <c r="T13" s="587"/>
      <c r="U13" s="587"/>
      <c r="V13" s="587"/>
      <c r="W13" s="587"/>
      <c r="X13" s="587"/>
      <c r="Y13" s="588"/>
      <c r="Z13" s="639">
        <v>0.3</v>
      </c>
      <c r="AA13" s="639"/>
      <c r="AB13" s="639"/>
      <c r="AC13" s="639"/>
      <c r="AD13" s="640">
        <v>50696</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4185139</v>
      </c>
      <c r="BH13" s="587"/>
      <c r="BI13" s="587"/>
      <c r="BJ13" s="587"/>
      <c r="BK13" s="587"/>
      <c r="BL13" s="587"/>
      <c r="BM13" s="587"/>
      <c r="BN13" s="588"/>
      <c r="BO13" s="639">
        <v>49.9</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1767152</v>
      </c>
      <c r="CS13" s="587"/>
      <c r="CT13" s="587"/>
      <c r="CU13" s="587"/>
      <c r="CV13" s="587"/>
      <c r="CW13" s="587"/>
      <c r="CX13" s="587"/>
      <c r="CY13" s="588"/>
      <c r="CZ13" s="639">
        <v>9.5</v>
      </c>
      <c r="DA13" s="639"/>
      <c r="DB13" s="639"/>
      <c r="DC13" s="639"/>
      <c r="DD13" s="592">
        <v>762108</v>
      </c>
      <c r="DE13" s="587"/>
      <c r="DF13" s="587"/>
      <c r="DG13" s="587"/>
      <c r="DH13" s="587"/>
      <c r="DI13" s="587"/>
      <c r="DJ13" s="587"/>
      <c r="DK13" s="587"/>
      <c r="DL13" s="587"/>
      <c r="DM13" s="587"/>
      <c r="DN13" s="587"/>
      <c r="DO13" s="587"/>
      <c r="DP13" s="588"/>
      <c r="DQ13" s="592">
        <v>1146788</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124580</v>
      </c>
      <c r="BH14" s="587"/>
      <c r="BI14" s="587"/>
      <c r="BJ14" s="587"/>
      <c r="BK14" s="587"/>
      <c r="BL14" s="587"/>
      <c r="BM14" s="587"/>
      <c r="BN14" s="588"/>
      <c r="BO14" s="639">
        <v>1.5</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645952</v>
      </c>
      <c r="CS14" s="587"/>
      <c r="CT14" s="587"/>
      <c r="CU14" s="587"/>
      <c r="CV14" s="587"/>
      <c r="CW14" s="587"/>
      <c r="CX14" s="587"/>
      <c r="CY14" s="588"/>
      <c r="CZ14" s="639">
        <v>3.5</v>
      </c>
      <c r="DA14" s="639"/>
      <c r="DB14" s="639"/>
      <c r="DC14" s="639"/>
      <c r="DD14" s="592">
        <v>34103</v>
      </c>
      <c r="DE14" s="587"/>
      <c r="DF14" s="587"/>
      <c r="DG14" s="587"/>
      <c r="DH14" s="587"/>
      <c r="DI14" s="587"/>
      <c r="DJ14" s="587"/>
      <c r="DK14" s="587"/>
      <c r="DL14" s="587"/>
      <c r="DM14" s="587"/>
      <c r="DN14" s="587"/>
      <c r="DO14" s="587"/>
      <c r="DP14" s="588"/>
      <c r="DQ14" s="592">
        <v>615995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42346</v>
      </c>
      <c r="S15" s="587"/>
      <c r="T15" s="587"/>
      <c r="U15" s="587"/>
      <c r="V15" s="587"/>
      <c r="W15" s="587"/>
      <c r="X15" s="587"/>
      <c r="Y15" s="588"/>
      <c r="Z15" s="639">
        <v>0.2</v>
      </c>
      <c r="AA15" s="639"/>
      <c r="AB15" s="639"/>
      <c r="AC15" s="639"/>
      <c r="AD15" s="640">
        <v>42346</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426805</v>
      </c>
      <c r="BH15" s="587"/>
      <c r="BI15" s="587"/>
      <c r="BJ15" s="587"/>
      <c r="BK15" s="587"/>
      <c r="BL15" s="587"/>
      <c r="BM15" s="587"/>
      <c r="BN15" s="588"/>
      <c r="BO15" s="639">
        <v>5.0999999999999996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2749353</v>
      </c>
      <c r="CS15" s="587"/>
      <c r="CT15" s="587"/>
      <c r="CU15" s="587"/>
      <c r="CV15" s="587"/>
      <c r="CW15" s="587"/>
      <c r="CX15" s="587"/>
      <c r="CY15" s="588"/>
      <c r="CZ15" s="639">
        <v>14.8</v>
      </c>
      <c r="DA15" s="639"/>
      <c r="DB15" s="639"/>
      <c r="DC15" s="639"/>
      <c r="DD15" s="592">
        <v>935356</v>
      </c>
      <c r="DE15" s="587"/>
      <c r="DF15" s="587"/>
      <c r="DG15" s="587"/>
      <c r="DH15" s="587"/>
      <c r="DI15" s="587"/>
      <c r="DJ15" s="587"/>
      <c r="DK15" s="587"/>
      <c r="DL15" s="587"/>
      <c r="DM15" s="587"/>
      <c r="DN15" s="587"/>
      <c r="DO15" s="587"/>
      <c r="DP15" s="588"/>
      <c r="DQ15" s="592">
        <v>1568551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2095826</v>
      </c>
      <c r="S16" s="587"/>
      <c r="T16" s="587"/>
      <c r="U16" s="587"/>
      <c r="V16" s="587"/>
      <c r="W16" s="587"/>
      <c r="X16" s="587"/>
      <c r="Y16" s="588"/>
      <c r="Z16" s="639">
        <v>11</v>
      </c>
      <c r="AA16" s="639"/>
      <c r="AB16" s="639"/>
      <c r="AC16" s="639"/>
      <c r="AD16" s="640">
        <v>1686286</v>
      </c>
      <c r="AE16" s="640"/>
      <c r="AF16" s="640"/>
      <c r="AG16" s="640"/>
      <c r="AH16" s="640"/>
      <c r="AI16" s="640"/>
      <c r="AJ16" s="640"/>
      <c r="AK16" s="640"/>
      <c r="AL16" s="609">
        <v>15.4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71</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167004</v>
      </c>
      <c r="CS16" s="587"/>
      <c r="CT16" s="587"/>
      <c r="CU16" s="587"/>
      <c r="CV16" s="587"/>
      <c r="CW16" s="587"/>
      <c r="CX16" s="587"/>
      <c r="CY16" s="588"/>
      <c r="CZ16" s="639">
        <v>0.9</v>
      </c>
      <c r="DA16" s="639"/>
      <c r="DB16" s="639"/>
      <c r="DC16" s="639"/>
      <c r="DD16" s="592" t="s">
        <v>111</v>
      </c>
      <c r="DE16" s="587"/>
      <c r="DF16" s="587"/>
      <c r="DG16" s="587"/>
      <c r="DH16" s="587"/>
      <c r="DI16" s="587"/>
      <c r="DJ16" s="587"/>
      <c r="DK16" s="587"/>
      <c r="DL16" s="587"/>
      <c r="DM16" s="587"/>
      <c r="DN16" s="587"/>
      <c r="DO16" s="587"/>
      <c r="DP16" s="588"/>
      <c r="DQ16" s="592">
        <v>127936</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1686286</v>
      </c>
      <c r="S17" s="587"/>
      <c r="T17" s="587"/>
      <c r="U17" s="587"/>
      <c r="V17" s="587"/>
      <c r="W17" s="587"/>
      <c r="X17" s="587"/>
      <c r="Y17" s="588"/>
      <c r="Z17" s="639">
        <v>8.8000000000000007</v>
      </c>
      <c r="AA17" s="639"/>
      <c r="AB17" s="639"/>
      <c r="AC17" s="639"/>
      <c r="AD17" s="640">
        <v>1686286</v>
      </c>
      <c r="AE17" s="640"/>
      <c r="AF17" s="640"/>
      <c r="AG17" s="640"/>
      <c r="AH17" s="640"/>
      <c r="AI17" s="640"/>
      <c r="AJ17" s="640"/>
      <c r="AK17" s="640"/>
      <c r="AL17" s="609">
        <v>15.4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2299000</v>
      </c>
      <c r="CS17" s="587"/>
      <c r="CT17" s="587"/>
      <c r="CU17" s="587"/>
      <c r="CV17" s="587"/>
      <c r="CW17" s="587"/>
      <c r="CX17" s="587"/>
      <c r="CY17" s="588"/>
      <c r="CZ17" s="639">
        <v>12.4</v>
      </c>
      <c r="DA17" s="639"/>
      <c r="DB17" s="639"/>
      <c r="DC17" s="639"/>
      <c r="DD17" s="592" t="s">
        <v>111</v>
      </c>
      <c r="DE17" s="587"/>
      <c r="DF17" s="587"/>
      <c r="DG17" s="587"/>
      <c r="DH17" s="587"/>
      <c r="DI17" s="587"/>
      <c r="DJ17" s="587"/>
      <c r="DK17" s="587"/>
      <c r="DL17" s="587"/>
      <c r="DM17" s="587"/>
      <c r="DN17" s="587"/>
      <c r="DO17" s="587"/>
      <c r="DP17" s="588"/>
      <c r="DQ17" s="592">
        <v>2276490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409539</v>
      </c>
      <c r="S18" s="587"/>
      <c r="T18" s="587"/>
      <c r="U18" s="587"/>
      <c r="V18" s="587"/>
      <c r="W18" s="587"/>
      <c r="X18" s="587"/>
      <c r="Y18" s="588"/>
      <c r="Z18" s="639">
        <v>2.1</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11301969</v>
      </c>
      <c r="S20" s="587"/>
      <c r="T20" s="587"/>
      <c r="U20" s="587"/>
      <c r="V20" s="587"/>
      <c r="W20" s="587"/>
      <c r="X20" s="587"/>
      <c r="Y20" s="588"/>
      <c r="Z20" s="639">
        <v>59.1</v>
      </c>
      <c r="AA20" s="639"/>
      <c r="AB20" s="639"/>
      <c r="AC20" s="639"/>
      <c r="AD20" s="640">
        <v>10892429</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18516936</v>
      </c>
      <c r="CS20" s="587"/>
      <c r="CT20" s="587"/>
      <c r="CU20" s="587"/>
      <c r="CV20" s="587"/>
      <c r="CW20" s="587"/>
      <c r="CX20" s="587"/>
      <c r="CY20" s="588"/>
      <c r="CZ20" s="639">
        <v>100</v>
      </c>
      <c r="DA20" s="639"/>
      <c r="DB20" s="639"/>
      <c r="DC20" s="639"/>
      <c r="DD20" s="592">
        <v>2438725</v>
      </c>
      <c r="DE20" s="587"/>
      <c r="DF20" s="587"/>
      <c r="DG20" s="587"/>
      <c r="DH20" s="587"/>
      <c r="DI20" s="587"/>
      <c r="DJ20" s="587"/>
      <c r="DK20" s="587"/>
      <c r="DL20" s="587"/>
      <c r="DM20" s="587"/>
      <c r="DN20" s="587"/>
      <c r="DO20" s="587"/>
      <c r="DP20" s="588"/>
      <c r="DQ20" s="592">
        <v>12716005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8888</v>
      </c>
      <c r="S21" s="587"/>
      <c r="T21" s="587"/>
      <c r="U21" s="587"/>
      <c r="V21" s="587"/>
      <c r="W21" s="587"/>
      <c r="X21" s="587"/>
      <c r="Y21" s="588"/>
      <c r="Z21" s="639">
        <v>0</v>
      </c>
      <c r="AA21" s="639"/>
      <c r="AB21" s="639"/>
      <c r="AC21" s="639"/>
      <c r="AD21" s="640">
        <v>8888</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318592</v>
      </c>
      <c r="S22" s="587"/>
      <c r="T22" s="587"/>
      <c r="U22" s="587"/>
      <c r="V22" s="587"/>
      <c r="W22" s="587"/>
      <c r="X22" s="587"/>
      <c r="Y22" s="588"/>
      <c r="Z22" s="639">
        <v>1.7</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414455</v>
      </c>
      <c r="S23" s="587"/>
      <c r="T23" s="587"/>
      <c r="U23" s="587"/>
      <c r="V23" s="587"/>
      <c r="W23" s="587"/>
      <c r="X23" s="587"/>
      <c r="Y23" s="588"/>
      <c r="Z23" s="639">
        <v>2.2000000000000002</v>
      </c>
      <c r="AA23" s="639"/>
      <c r="AB23" s="639"/>
      <c r="AC23" s="639"/>
      <c r="AD23" s="640">
        <v>21134</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90254</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8552864</v>
      </c>
      <c r="CS24" s="637"/>
      <c r="CT24" s="637"/>
      <c r="CU24" s="637"/>
      <c r="CV24" s="637"/>
      <c r="CW24" s="637"/>
      <c r="CX24" s="637"/>
      <c r="CY24" s="684"/>
      <c r="CZ24" s="688">
        <v>46.2</v>
      </c>
      <c r="DA24" s="689"/>
      <c r="DB24" s="689"/>
      <c r="DC24" s="690"/>
      <c r="DD24" s="683">
        <v>5876725</v>
      </c>
      <c r="DE24" s="637"/>
      <c r="DF24" s="637"/>
      <c r="DG24" s="637"/>
      <c r="DH24" s="637"/>
      <c r="DI24" s="637"/>
      <c r="DJ24" s="637"/>
      <c r="DK24" s="684"/>
      <c r="DL24" s="683">
        <v>5848111</v>
      </c>
      <c r="DM24" s="637"/>
      <c r="DN24" s="637"/>
      <c r="DO24" s="637"/>
      <c r="DP24" s="637"/>
      <c r="DQ24" s="637"/>
      <c r="DR24" s="637"/>
      <c r="DS24" s="637"/>
      <c r="DT24" s="637"/>
      <c r="DU24" s="637"/>
      <c r="DV24" s="684"/>
      <c r="DW24" s="685">
        <v>48.1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2200209</v>
      </c>
      <c r="S25" s="587"/>
      <c r="T25" s="587"/>
      <c r="U25" s="587"/>
      <c r="V25" s="587"/>
      <c r="W25" s="587"/>
      <c r="X25" s="587"/>
      <c r="Y25" s="588"/>
      <c r="Z25" s="639">
        <v>11.5</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3113208</v>
      </c>
      <c r="CS25" s="605"/>
      <c r="CT25" s="605"/>
      <c r="CU25" s="605"/>
      <c r="CV25" s="605"/>
      <c r="CW25" s="605"/>
      <c r="CX25" s="605"/>
      <c r="CY25" s="606"/>
      <c r="CZ25" s="589">
        <v>16.8</v>
      </c>
      <c r="DA25" s="607"/>
      <c r="DB25" s="607"/>
      <c r="DC25" s="608"/>
      <c r="DD25" s="592">
        <v>2646515</v>
      </c>
      <c r="DE25" s="605"/>
      <c r="DF25" s="605"/>
      <c r="DG25" s="605"/>
      <c r="DH25" s="605"/>
      <c r="DI25" s="605"/>
      <c r="DJ25" s="605"/>
      <c r="DK25" s="606"/>
      <c r="DL25" s="592">
        <v>2635798</v>
      </c>
      <c r="DM25" s="605"/>
      <c r="DN25" s="605"/>
      <c r="DO25" s="605"/>
      <c r="DP25" s="605"/>
      <c r="DQ25" s="605"/>
      <c r="DR25" s="605"/>
      <c r="DS25" s="605"/>
      <c r="DT25" s="605"/>
      <c r="DU25" s="605"/>
      <c r="DV25" s="606"/>
      <c r="DW25" s="609">
        <v>21.7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2158189</v>
      </c>
      <c r="CS26" s="587"/>
      <c r="CT26" s="587"/>
      <c r="CU26" s="587"/>
      <c r="CV26" s="587"/>
      <c r="CW26" s="587"/>
      <c r="CX26" s="587"/>
      <c r="CY26" s="588"/>
      <c r="CZ26" s="589">
        <v>11.7</v>
      </c>
      <c r="DA26" s="607"/>
      <c r="DB26" s="607"/>
      <c r="DC26" s="608"/>
      <c r="DD26" s="592">
        <v>1717201</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1116663</v>
      </c>
      <c r="S27" s="587"/>
      <c r="T27" s="587"/>
      <c r="U27" s="587"/>
      <c r="V27" s="587"/>
      <c r="W27" s="587"/>
      <c r="X27" s="587"/>
      <c r="Y27" s="588"/>
      <c r="Z27" s="639">
        <v>5.8</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8386280</v>
      </c>
      <c r="BH27" s="587"/>
      <c r="BI27" s="587"/>
      <c r="BJ27" s="587"/>
      <c r="BK27" s="587"/>
      <c r="BL27" s="587"/>
      <c r="BM27" s="587"/>
      <c r="BN27" s="588"/>
      <c r="BO27" s="639">
        <v>100</v>
      </c>
      <c r="BP27" s="639"/>
      <c r="BQ27" s="639"/>
      <c r="BR27" s="639"/>
      <c r="BS27" s="592">
        <v>77387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3140656</v>
      </c>
      <c r="CS27" s="605"/>
      <c r="CT27" s="605"/>
      <c r="CU27" s="605"/>
      <c r="CV27" s="605"/>
      <c r="CW27" s="605"/>
      <c r="CX27" s="605"/>
      <c r="CY27" s="606"/>
      <c r="CZ27" s="589">
        <v>17</v>
      </c>
      <c r="DA27" s="607"/>
      <c r="DB27" s="607"/>
      <c r="DC27" s="608"/>
      <c r="DD27" s="592">
        <v>953720</v>
      </c>
      <c r="DE27" s="605"/>
      <c r="DF27" s="605"/>
      <c r="DG27" s="605"/>
      <c r="DH27" s="605"/>
      <c r="DI27" s="605"/>
      <c r="DJ27" s="605"/>
      <c r="DK27" s="606"/>
      <c r="DL27" s="592">
        <v>935823</v>
      </c>
      <c r="DM27" s="605"/>
      <c r="DN27" s="605"/>
      <c r="DO27" s="605"/>
      <c r="DP27" s="605"/>
      <c r="DQ27" s="605"/>
      <c r="DR27" s="605"/>
      <c r="DS27" s="605"/>
      <c r="DT27" s="605"/>
      <c r="DU27" s="605"/>
      <c r="DV27" s="606"/>
      <c r="DW27" s="609">
        <v>7.7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31524</v>
      </c>
      <c r="S28" s="587"/>
      <c r="T28" s="587"/>
      <c r="U28" s="587"/>
      <c r="V28" s="587"/>
      <c r="W28" s="587"/>
      <c r="X28" s="587"/>
      <c r="Y28" s="588"/>
      <c r="Z28" s="639">
        <v>0.2</v>
      </c>
      <c r="AA28" s="639"/>
      <c r="AB28" s="639"/>
      <c r="AC28" s="639"/>
      <c r="AD28" s="640">
        <v>3450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2299000</v>
      </c>
      <c r="CS28" s="587"/>
      <c r="CT28" s="587"/>
      <c r="CU28" s="587"/>
      <c r="CV28" s="587"/>
      <c r="CW28" s="587"/>
      <c r="CX28" s="587"/>
      <c r="CY28" s="588"/>
      <c r="CZ28" s="589">
        <v>12.4</v>
      </c>
      <c r="DA28" s="607"/>
      <c r="DB28" s="607"/>
      <c r="DC28" s="608"/>
      <c r="DD28" s="592">
        <v>2276490</v>
      </c>
      <c r="DE28" s="587"/>
      <c r="DF28" s="587"/>
      <c r="DG28" s="587"/>
      <c r="DH28" s="587"/>
      <c r="DI28" s="587"/>
      <c r="DJ28" s="587"/>
      <c r="DK28" s="588"/>
      <c r="DL28" s="592">
        <v>2276490</v>
      </c>
      <c r="DM28" s="587"/>
      <c r="DN28" s="587"/>
      <c r="DO28" s="587"/>
      <c r="DP28" s="587"/>
      <c r="DQ28" s="587"/>
      <c r="DR28" s="587"/>
      <c r="DS28" s="587"/>
      <c r="DT28" s="587"/>
      <c r="DU28" s="587"/>
      <c r="DV28" s="588"/>
      <c r="DW28" s="609">
        <v>18.7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4875</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2297088</v>
      </c>
      <c r="CS29" s="605"/>
      <c r="CT29" s="605"/>
      <c r="CU29" s="605"/>
      <c r="CV29" s="605"/>
      <c r="CW29" s="605"/>
      <c r="CX29" s="605"/>
      <c r="CY29" s="606"/>
      <c r="CZ29" s="589">
        <v>12.4</v>
      </c>
      <c r="DA29" s="607"/>
      <c r="DB29" s="607"/>
      <c r="DC29" s="608"/>
      <c r="DD29" s="592">
        <v>2274578</v>
      </c>
      <c r="DE29" s="605"/>
      <c r="DF29" s="605"/>
      <c r="DG29" s="605"/>
      <c r="DH29" s="605"/>
      <c r="DI29" s="605"/>
      <c r="DJ29" s="605"/>
      <c r="DK29" s="606"/>
      <c r="DL29" s="592">
        <v>2274578</v>
      </c>
      <c r="DM29" s="605"/>
      <c r="DN29" s="605"/>
      <c r="DO29" s="605"/>
      <c r="DP29" s="605"/>
      <c r="DQ29" s="605"/>
      <c r="DR29" s="605"/>
      <c r="DS29" s="605"/>
      <c r="DT29" s="605"/>
      <c r="DU29" s="605"/>
      <c r="DV29" s="606"/>
      <c r="DW29" s="609">
        <v>18.7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348809</v>
      </c>
      <c r="S30" s="587"/>
      <c r="T30" s="587"/>
      <c r="U30" s="587"/>
      <c r="V30" s="587"/>
      <c r="W30" s="587"/>
      <c r="X30" s="587"/>
      <c r="Y30" s="588"/>
      <c r="Z30" s="639">
        <v>1.8</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98.7</v>
      </c>
      <c r="BH30" s="653"/>
      <c r="BI30" s="653"/>
      <c r="BJ30" s="653"/>
      <c r="BK30" s="653"/>
      <c r="BL30" s="653"/>
      <c r="BM30" s="654">
        <v>94.9</v>
      </c>
      <c r="BN30" s="653"/>
      <c r="BO30" s="653"/>
      <c r="BP30" s="653"/>
      <c r="BQ30" s="655"/>
      <c r="BR30" s="652">
        <v>98.5</v>
      </c>
      <c r="BS30" s="653"/>
      <c r="BT30" s="653"/>
      <c r="BU30" s="653"/>
      <c r="BV30" s="653"/>
      <c r="BW30" s="653"/>
      <c r="BX30" s="654">
        <v>94</v>
      </c>
      <c r="BY30" s="653"/>
      <c r="BZ30" s="653"/>
      <c r="CA30" s="653"/>
      <c r="CB30" s="655"/>
      <c r="CD30" s="658"/>
      <c r="CE30" s="659"/>
      <c r="CF30" s="623" t="s">
        <v>291</v>
      </c>
      <c r="CG30" s="620"/>
      <c r="CH30" s="620"/>
      <c r="CI30" s="620"/>
      <c r="CJ30" s="620"/>
      <c r="CK30" s="620"/>
      <c r="CL30" s="620"/>
      <c r="CM30" s="620"/>
      <c r="CN30" s="620"/>
      <c r="CO30" s="620"/>
      <c r="CP30" s="620"/>
      <c r="CQ30" s="621"/>
      <c r="CR30" s="586">
        <v>1966339</v>
      </c>
      <c r="CS30" s="587"/>
      <c r="CT30" s="587"/>
      <c r="CU30" s="587"/>
      <c r="CV30" s="587"/>
      <c r="CW30" s="587"/>
      <c r="CX30" s="587"/>
      <c r="CY30" s="588"/>
      <c r="CZ30" s="589">
        <v>10.6</v>
      </c>
      <c r="DA30" s="607"/>
      <c r="DB30" s="607"/>
      <c r="DC30" s="608"/>
      <c r="DD30" s="592">
        <v>1947199</v>
      </c>
      <c r="DE30" s="587"/>
      <c r="DF30" s="587"/>
      <c r="DG30" s="587"/>
      <c r="DH30" s="587"/>
      <c r="DI30" s="587"/>
      <c r="DJ30" s="587"/>
      <c r="DK30" s="588"/>
      <c r="DL30" s="592">
        <v>1947199</v>
      </c>
      <c r="DM30" s="587"/>
      <c r="DN30" s="587"/>
      <c r="DO30" s="587"/>
      <c r="DP30" s="587"/>
      <c r="DQ30" s="587"/>
      <c r="DR30" s="587"/>
      <c r="DS30" s="587"/>
      <c r="DT30" s="587"/>
      <c r="DU30" s="587"/>
      <c r="DV30" s="588"/>
      <c r="DW30" s="609">
        <v>16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269512</v>
      </c>
      <c r="S31" s="587"/>
      <c r="T31" s="587"/>
      <c r="U31" s="587"/>
      <c r="V31" s="587"/>
      <c r="W31" s="587"/>
      <c r="X31" s="587"/>
      <c r="Y31" s="588"/>
      <c r="Z31" s="639">
        <v>1.4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98.2</v>
      </c>
      <c r="BH31" s="605"/>
      <c r="BI31" s="605"/>
      <c r="BJ31" s="605"/>
      <c r="BK31" s="605"/>
      <c r="BL31" s="605"/>
      <c r="BM31" s="641">
        <v>94.5</v>
      </c>
      <c r="BN31" s="651"/>
      <c r="BO31" s="651"/>
      <c r="BP31" s="651"/>
      <c r="BQ31" s="615"/>
      <c r="BR31" s="650">
        <v>98.2</v>
      </c>
      <c r="BS31" s="605"/>
      <c r="BT31" s="605"/>
      <c r="BU31" s="605"/>
      <c r="BV31" s="605"/>
      <c r="BW31" s="605"/>
      <c r="BX31" s="641">
        <v>93.5</v>
      </c>
      <c r="BY31" s="651"/>
      <c r="BZ31" s="651"/>
      <c r="CA31" s="651"/>
      <c r="CB31" s="615"/>
      <c r="CD31" s="658"/>
      <c r="CE31" s="659"/>
      <c r="CF31" s="623" t="s">
        <v>295</v>
      </c>
      <c r="CG31" s="620"/>
      <c r="CH31" s="620"/>
      <c r="CI31" s="620"/>
      <c r="CJ31" s="620"/>
      <c r="CK31" s="620"/>
      <c r="CL31" s="620"/>
      <c r="CM31" s="620"/>
      <c r="CN31" s="620"/>
      <c r="CO31" s="620"/>
      <c r="CP31" s="620"/>
      <c r="CQ31" s="621"/>
      <c r="CR31" s="586">
        <v>330749</v>
      </c>
      <c r="CS31" s="605"/>
      <c r="CT31" s="605"/>
      <c r="CU31" s="605"/>
      <c r="CV31" s="605"/>
      <c r="CW31" s="605"/>
      <c r="CX31" s="605"/>
      <c r="CY31" s="606"/>
      <c r="CZ31" s="589">
        <v>1.8</v>
      </c>
      <c r="DA31" s="607"/>
      <c r="DB31" s="607"/>
      <c r="DC31" s="608"/>
      <c r="DD31" s="592">
        <v>327379</v>
      </c>
      <c r="DE31" s="605"/>
      <c r="DF31" s="605"/>
      <c r="DG31" s="605"/>
      <c r="DH31" s="605"/>
      <c r="DI31" s="605"/>
      <c r="DJ31" s="605"/>
      <c r="DK31" s="606"/>
      <c r="DL31" s="592">
        <v>327379</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337303</v>
      </c>
      <c r="S32" s="587"/>
      <c r="T32" s="587"/>
      <c r="U32" s="587"/>
      <c r="V32" s="587"/>
      <c r="W32" s="587"/>
      <c r="X32" s="587"/>
      <c r="Y32" s="588"/>
      <c r="Z32" s="639">
        <v>1.8</v>
      </c>
      <c r="AA32" s="639"/>
      <c r="AB32" s="639"/>
      <c r="AC32" s="639"/>
      <c r="AD32" s="640">
        <v>360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99.1</v>
      </c>
      <c r="BH32" s="571"/>
      <c r="BI32" s="571"/>
      <c r="BJ32" s="571"/>
      <c r="BK32" s="571"/>
      <c r="BL32" s="571"/>
      <c r="BM32" s="634">
        <v>95</v>
      </c>
      <c r="BN32" s="571"/>
      <c r="BO32" s="571"/>
      <c r="BP32" s="571"/>
      <c r="BQ32" s="628"/>
      <c r="BR32" s="649">
        <v>98.8</v>
      </c>
      <c r="BS32" s="571"/>
      <c r="BT32" s="571"/>
      <c r="BU32" s="571"/>
      <c r="BV32" s="571"/>
      <c r="BW32" s="571"/>
      <c r="BX32" s="634">
        <v>94.1</v>
      </c>
      <c r="BY32" s="571"/>
      <c r="BZ32" s="571"/>
      <c r="CA32" s="571"/>
      <c r="CB32" s="628"/>
      <c r="CD32" s="660"/>
      <c r="CE32" s="661"/>
      <c r="CF32" s="623" t="s">
        <v>298</v>
      </c>
      <c r="CG32" s="620"/>
      <c r="CH32" s="620"/>
      <c r="CI32" s="620"/>
      <c r="CJ32" s="620"/>
      <c r="CK32" s="620"/>
      <c r="CL32" s="620"/>
      <c r="CM32" s="620"/>
      <c r="CN32" s="620"/>
      <c r="CO32" s="620"/>
      <c r="CP32" s="620"/>
      <c r="CQ32" s="621"/>
      <c r="CR32" s="586">
        <v>1912</v>
      </c>
      <c r="CS32" s="587"/>
      <c r="CT32" s="587"/>
      <c r="CU32" s="587"/>
      <c r="CV32" s="587"/>
      <c r="CW32" s="587"/>
      <c r="CX32" s="587"/>
      <c r="CY32" s="588"/>
      <c r="CZ32" s="589">
        <v>0</v>
      </c>
      <c r="DA32" s="607"/>
      <c r="DB32" s="607"/>
      <c r="DC32" s="608"/>
      <c r="DD32" s="592">
        <v>1912</v>
      </c>
      <c r="DE32" s="587"/>
      <c r="DF32" s="587"/>
      <c r="DG32" s="587"/>
      <c r="DH32" s="587"/>
      <c r="DI32" s="587"/>
      <c r="DJ32" s="587"/>
      <c r="DK32" s="588"/>
      <c r="DL32" s="592">
        <v>1912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2686023</v>
      </c>
      <c r="S33" s="587"/>
      <c r="T33" s="587"/>
      <c r="U33" s="587"/>
      <c r="V33" s="587"/>
      <c r="W33" s="587"/>
      <c r="X33" s="587"/>
      <c r="Y33" s="588"/>
      <c r="Z33" s="639">
        <v>14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7358343</v>
      </c>
      <c r="CS33" s="605"/>
      <c r="CT33" s="605"/>
      <c r="CU33" s="605"/>
      <c r="CV33" s="605"/>
      <c r="CW33" s="605"/>
      <c r="CX33" s="605"/>
      <c r="CY33" s="606"/>
      <c r="CZ33" s="589">
        <v>39.700000000000003</v>
      </c>
      <c r="DA33" s="607"/>
      <c r="DB33" s="607"/>
      <c r="DC33" s="608"/>
      <c r="DD33" s="592">
        <v>6230772</v>
      </c>
      <c r="DE33" s="605"/>
      <c r="DF33" s="605"/>
      <c r="DG33" s="605"/>
      <c r="DH33" s="605"/>
      <c r="DI33" s="605"/>
      <c r="DJ33" s="605"/>
      <c r="DK33" s="606"/>
      <c r="DL33" s="592">
        <v>5612225</v>
      </c>
      <c r="DM33" s="605"/>
      <c r="DN33" s="605"/>
      <c r="DO33" s="605"/>
      <c r="DP33" s="605"/>
      <c r="DQ33" s="605"/>
      <c r="DR33" s="605"/>
      <c r="DS33" s="605"/>
      <c r="DT33" s="605"/>
      <c r="DU33" s="605"/>
      <c r="DV33" s="606"/>
      <c r="DW33" s="609">
        <v>46.1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3103903</v>
      </c>
      <c r="CS34" s="587"/>
      <c r="CT34" s="587"/>
      <c r="CU34" s="587"/>
      <c r="CV34" s="587"/>
      <c r="CW34" s="587"/>
      <c r="CX34" s="587"/>
      <c r="CY34" s="588"/>
      <c r="CZ34" s="589">
        <v>16.8</v>
      </c>
      <c r="DA34" s="607"/>
      <c r="DB34" s="607"/>
      <c r="DC34" s="608"/>
      <c r="DD34" s="592">
        <v>2505274</v>
      </c>
      <c r="DE34" s="587"/>
      <c r="DF34" s="587"/>
      <c r="DG34" s="587"/>
      <c r="DH34" s="587"/>
      <c r="DI34" s="587"/>
      <c r="DJ34" s="587"/>
      <c r="DK34" s="588"/>
      <c r="DL34" s="592">
        <v>2333377</v>
      </c>
      <c r="DM34" s="587"/>
      <c r="DN34" s="587"/>
      <c r="DO34" s="587"/>
      <c r="DP34" s="587"/>
      <c r="DQ34" s="587"/>
      <c r="DR34" s="587"/>
      <c r="DS34" s="587"/>
      <c r="DT34" s="587"/>
      <c r="DU34" s="587"/>
      <c r="DV34" s="588"/>
      <c r="DW34" s="609">
        <v>19.2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1236223</v>
      </c>
      <c r="S35" s="587"/>
      <c r="T35" s="587"/>
      <c r="U35" s="587"/>
      <c r="V35" s="587"/>
      <c r="W35" s="587"/>
      <c r="X35" s="587"/>
      <c r="Y35" s="588"/>
      <c r="Z35" s="639">
        <v>6.5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2142486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118943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121763</v>
      </c>
      <c r="CS35" s="605"/>
      <c r="CT35" s="605"/>
      <c r="CU35" s="605"/>
      <c r="CV35" s="605"/>
      <c r="CW35" s="605"/>
      <c r="CX35" s="605"/>
      <c r="CY35" s="606"/>
      <c r="CZ35" s="589">
        <v>0.7</v>
      </c>
      <c r="DA35" s="607"/>
      <c r="DB35" s="607"/>
      <c r="DC35" s="608"/>
      <c r="DD35" s="592">
        <v>114651</v>
      </c>
      <c r="DE35" s="605"/>
      <c r="DF35" s="605"/>
      <c r="DG35" s="605"/>
      <c r="DH35" s="605"/>
      <c r="DI35" s="605"/>
      <c r="DJ35" s="605"/>
      <c r="DK35" s="606"/>
      <c r="DL35" s="592">
        <v>113407</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19129076</v>
      </c>
      <c r="S36" s="627"/>
      <c r="T36" s="627"/>
      <c r="U36" s="627"/>
      <c r="V36" s="627"/>
      <c r="W36" s="627"/>
      <c r="X36" s="627"/>
      <c r="Y36" s="630"/>
      <c r="Z36" s="631">
        <v>100</v>
      </c>
      <c r="AA36" s="631"/>
      <c r="AB36" s="631"/>
      <c r="AC36" s="631"/>
      <c r="AD36" s="632">
        <v>10926261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712000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87685</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2055317</v>
      </c>
      <c r="CS36" s="587"/>
      <c r="CT36" s="587"/>
      <c r="CU36" s="587"/>
      <c r="CV36" s="587"/>
      <c r="CW36" s="587"/>
      <c r="CX36" s="587"/>
      <c r="CY36" s="588"/>
      <c r="CZ36" s="589">
        <v>11.1</v>
      </c>
      <c r="DA36" s="607"/>
      <c r="DB36" s="607"/>
      <c r="DC36" s="608"/>
      <c r="DD36" s="592">
        <v>1711692</v>
      </c>
      <c r="DE36" s="587"/>
      <c r="DF36" s="587"/>
      <c r="DG36" s="587"/>
      <c r="DH36" s="587"/>
      <c r="DI36" s="587"/>
      <c r="DJ36" s="587"/>
      <c r="DK36" s="588"/>
      <c r="DL36" s="592">
        <v>1607595</v>
      </c>
      <c r="DM36" s="587"/>
      <c r="DN36" s="587"/>
      <c r="DO36" s="587"/>
      <c r="DP36" s="587"/>
      <c r="DQ36" s="587"/>
      <c r="DR36" s="587"/>
      <c r="DS36" s="587"/>
      <c r="DT36" s="587"/>
      <c r="DU36" s="587"/>
      <c r="DV36" s="588"/>
      <c r="DW36" s="609">
        <v>13.2</v>
      </c>
      <c r="DX36" s="610"/>
      <c r="DY36" s="610"/>
      <c r="DZ36" s="610"/>
      <c r="EA36" s="610"/>
      <c r="EB36" s="610"/>
      <c r="EC36" s="611"/>
    </row>
    <row r="37" spans="2:133" ht="11.25" customHeight="1">
      <c r="AQ37" s="612" t="s">
        <v>313</v>
      </c>
      <c r="AR37" s="613"/>
      <c r="AS37" s="613"/>
      <c r="AT37" s="613"/>
      <c r="AU37" s="613"/>
      <c r="AV37" s="613"/>
      <c r="AW37" s="613"/>
      <c r="AX37" s="613"/>
      <c r="AY37" s="614"/>
      <c r="AZ37" s="586">
        <v>218657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7159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833546</v>
      </c>
      <c r="CS37" s="605"/>
      <c r="CT37" s="605"/>
      <c r="CU37" s="605"/>
      <c r="CV37" s="605"/>
      <c r="CW37" s="605"/>
      <c r="CX37" s="605"/>
      <c r="CY37" s="606"/>
      <c r="CZ37" s="589">
        <v>4.5</v>
      </c>
      <c r="DA37" s="607"/>
      <c r="DB37" s="607"/>
      <c r="DC37" s="608"/>
      <c r="DD37" s="592">
        <v>833512</v>
      </c>
      <c r="DE37" s="605"/>
      <c r="DF37" s="605"/>
      <c r="DG37" s="605"/>
      <c r="DH37" s="605"/>
      <c r="DI37" s="605"/>
      <c r="DJ37" s="605"/>
      <c r="DK37" s="606"/>
      <c r="DL37" s="592">
        <v>827100</v>
      </c>
      <c r="DM37" s="605"/>
      <c r="DN37" s="605"/>
      <c r="DO37" s="605"/>
      <c r="DP37" s="605"/>
      <c r="DQ37" s="605"/>
      <c r="DR37" s="605"/>
      <c r="DS37" s="605"/>
      <c r="DT37" s="605"/>
      <c r="DU37" s="605"/>
      <c r="DV37" s="606"/>
      <c r="DW37" s="609">
        <v>6.8</v>
      </c>
      <c r="DX37" s="610"/>
      <c r="DY37" s="610"/>
      <c r="DZ37" s="610"/>
      <c r="EA37" s="610"/>
      <c r="EB37" s="610"/>
      <c r="EC37" s="611"/>
    </row>
    <row r="38" spans="2:133" ht="11.25" customHeight="1">
      <c r="AQ38" s="612" t="s">
        <v>316</v>
      </c>
      <c r="AR38" s="613"/>
      <c r="AS38" s="613"/>
      <c r="AT38" s="613"/>
      <c r="AU38" s="613"/>
      <c r="AV38" s="613"/>
      <c r="AW38" s="613"/>
      <c r="AX38" s="613"/>
      <c r="AY38" s="614"/>
      <c r="AZ38" s="586">
        <v>15817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11398</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1908012</v>
      </c>
      <c r="CS38" s="587"/>
      <c r="CT38" s="587"/>
      <c r="CU38" s="587"/>
      <c r="CV38" s="587"/>
      <c r="CW38" s="587"/>
      <c r="CX38" s="587"/>
      <c r="CY38" s="588"/>
      <c r="CZ38" s="589">
        <v>10.3</v>
      </c>
      <c r="DA38" s="607"/>
      <c r="DB38" s="607"/>
      <c r="DC38" s="608"/>
      <c r="DD38" s="592">
        <v>1754738</v>
      </c>
      <c r="DE38" s="587"/>
      <c r="DF38" s="587"/>
      <c r="DG38" s="587"/>
      <c r="DH38" s="587"/>
      <c r="DI38" s="587"/>
      <c r="DJ38" s="587"/>
      <c r="DK38" s="588"/>
      <c r="DL38" s="592">
        <v>1557846</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111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155348</v>
      </c>
      <c r="CS39" s="605"/>
      <c r="CT39" s="605"/>
      <c r="CU39" s="605"/>
      <c r="CV39" s="605"/>
      <c r="CW39" s="605"/>
      <c r="CX39" s="605"/>
      <c r="CY39" s="606"/>
      <c r="CZ39" s="589">
        <v>0.8</v>
      </c>
      <c r="DA39" s="607"/>
      <c r="DB39" s="607"/>
      <c r="DC39" s="608"/>
      <c r="DD39" s="592">
        <v>144417</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462576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14000</v>
      </c>
      <c r="CS40" s="587"/>
      <c r="CT40" s="587"/>
      <c r="CU40" s="587"/>
      <c r="CV40" s="587"/>
      <c r="CW40" s="587"/>
      <c r="CX40" s="587"/>
      <c r="CY40" s="588"/>
      <c r="CZ40" s="589">
        <v>0.1</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733436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2605729</v>
      </c>
      <c r="CS42" s="587"/>
      <c r="CT42" s="587"/>
      <c r="CU42" s="587"/>
      <c r="CV42" s="587"/>
      <c r="CW42" s="587"/>
      <c r="CX42" s="587"/>
      <c r="CY42" s="588"/>
      <c r="CZ42" s="589">
        <v>14.1</v>
      </c>
      <c r="DA42" s="590"/>
      <c r="DB42" s="590"/>
      <c r="DC42" s="591"/>
      <c r="DD42" s="592">
        <v>608508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98186</v>
      </c>
      <c r="CS43" s="605"/>
      <c r="CT43" s="605"/>
      <c r="CU43" s="605"/>
      <c r="CV43" s="605"/>
      <c r="CW43" s="605"/>
      <c r="CX43" s="605"/>
      <c r="CY43" s="606"/>
      <c r="CZ43" s="589">
        <v>0.5</v>
      </c>
      <c r="DA43" s="607"/>
      <c r="DB43" s="607"/>
      <c r="DC43" s="608"/>
      <c r="DD43" s="592">
        <v>98186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2438725</v>
      </c>
      <c r="CS44" s="587"/>
      <c r="CT44" s="587"/>
      <c r="CU44" s="587"/>
      <c r="CV44" s="587"/>
      <c r="CW44" s="587"/>
      <c r="CX44" s="587"/>
      <c r="CY44" s="588"/>
      <c r="CZ44" s="589">
        <v>13.2</v>
      </c>
      <c r="DA44" s="590"/>
      <c r="DB44" s="590"/>
      <c r="DC44" s="591"/>
      <c r="DD44" s="592">
        <v>480572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761038</v>
      </c>
      <c r="CS45" s="605"/>
      <c r="CT45" s="605"/>
      <c r="CU45" s="605"/>
      <c r="CV45" s="605"/>
      <c r="CW45" s="605"/>
      <c r="CX45" s="605"/>
      <c r="CY45" s="606"/>
      <c r="CZ45" s="589">
        <v>4.0999999999999996</v>
      </c>
      <c r="DA45" s="607"/>
      <c r="DB45" s="607"/>
      <c r="DC45" s="608"/>
      <c r="DD45" s="592">
        <v>18294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1654512</v>
      </c>
      <c r="CS46" s="587"/>
      <c r="CT46" s="587"/>
      <c r="CU46" s="587"/>
      <c r="CV46" s="587"/>
      <c r="CW46" s="587"/>
      <c r="CX46" s="587"/>
      <c r="CY46" s="588"/>
      <c r="CZ46" s="589">
        <v>8.9</v>
      </c>
      <c r="DA46" s="590"/>
      <c r="DB46" s="590"/>
      <c r="DC46" s="591"/>
      <c r="DD46" s="592">
        <v>454191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167004</v>
      </c>
      <c r="CS47" s="605"/>
      <c r="CT47" s="605"/>
      <c r="CU47" s="605"/>
      <c r="CV47" s="605"/>
      <c r="CW47" s="605"/>
      <c r="CX47" s="605"/>
      <c r="CY47" s="606"/>
      <c r="CZ47" s="589">
        <v>0.9</v>
      </c>
      <c r="DA47" s="607"/>
      <c r="DB47" s="607"/>
      <c r="DC47" s="608"/>
      <c r="DD47" s="592">
        <v>127936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18516936</v>
      </c>
      <c r="CS49" s="571"/>
      <c r="CT49" s="571"/>
      <c r="CU49" s="571"/>
      <c r="CV49" s="571"/>
      <c r="CW49" s="571"/>
      <c r="CX49" s="571"/>
      <c r="CY49" s="572"/>
      <c r="CZ49" s="573">
        <v>100</v>
      </c>
      <c r="DA49" s="574"/>
      <c r="DB49" s="574"/>
      <c r="DC49" s="575"/>
      <c r="DD49" s="576">
        <v>12716005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BO32" sqref="B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19156</v>
      </c>
      <c r="R7" s="1099"/>
      <c r="S7" s="1099"/>
      <c r="T7" s="1099"/>
      <c r="U7" s="1099"/>
      <c r="V7" s="1099">
        <v>18526</v>
      </c>
      <c r="W7" s="1099"/>
      <c r="X7" s="1099"/>
      <c r="Y7" s="1099"/>
      <c r="Z7" s="1099"/>
      <c r="AA7" s="1099">
        <v>630</v>
      </c>
      <c r="AB7" s="1099"/>
      <c r="AC7" s="1099"/>
      <c r="AD7" s="1099"/>
      <c r="AE7" s="1100"/>
      <c r="AF7" s="1101">
        <v>424</v>
      </c>
      <c r="AG7" s="1102"/>
      <c r="AH7" s="1102"/>
      <c r="AI7" s="1102"/>
      <c r="AJ7" s="1103"/>
      <c r="AK7" s="1085">
        <v>349</v>
      </c>
      <c r="AL7" s="1086"/>
      <c r="AM7" s="1086"/>
      <c r="AN7" s="1086"/>
      <c r="AO7" s="1086"/>
      <c r="AP7" s="1086">
        <v>23504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4</v>
      </c>
      <c r="CI7" s="1083"/>
      <c r="CJ7" s="1083"/>
      <c r="CK7" s="1083"/>
      <c r="CL7" s="1084"/>
      <c r="CM7" s="1082">
        <v>58</v>
      </c>
      <c r="CN7" s="1083"/>
      <c r="CO7" s="1083"/>
      <c r="CP7" s="1083"/>
      <c r="CQ7" s="1084"/>
      <c r="CR7" s="1082">
        <v>30</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1</v>
      </c>
      <c r="R8" s="1038"/>
      <c r="S8" s="1038"/>
      <c r="T8" s="1038"/>
      <c r="U8" s="1038"/>
      <c r="V8" s="1038">
        <v>19</v>
      </c>
      <c r="W8" s="1038"/>
      <c r="X8" s="1038"/>
      <c r="Y8" s="1038"/>
      <c r="Z8" s="1038"/>
      <c r="AA8" s="1038">
        <v>-18</v>
      </c>
      <c r="AB8" s="1038"/>
      <c r="AC8" s="1038"/>
      <c r="AD8" s="1038"/>
      <c r="AE8" s="1039"/>
      <c r="AF8" s="1013">
        <v>-18</v>
      </c>
      <c r="AG8" s="1014"/>
      <c r="AH8" s="1014"/>
      <c r="AI8" s="1014"/>
      <c r="AJ8" s="1015"/>
      <c r="AK8" s="1080">
        <v>0</v>
      </c>
      <c r="AL8" s="1081"/>
      <c r="AM8" s="1081"/>
      <c r="AN8" s="1081"/>
      <c r="AO8" s="1081"/>
      <c r="AP8" s="1081">
        <v>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2</v>
      </c>
      <c r="CI8" s="984"/>
      <c r="CJ8" s="984"/>
      <c r="CK8" s="984"/>
      <c r="CL8" s="985"/>
      <c r="CM8" s="983">
        <v>15</v>
      </c>
      <c r="CN8" s="984"/>
      <c r="CO8" s="984"/>
      <c r="CP8" s="984"/>
      <c r="CQ8" s="985"/>
      <c r="CR8" s="983">
        <v>5</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19129</v>
      </c>
      <c r="R23" s="1063"/>
      <c r="S23" s="1063"/>
      <c r="T23" s="1063"/>
      <c r="U23" s="1063"/>
      <c r="V23" s="1063">
        <v>18517</v>
      </c>
      <c r="W23" s="1063"/>
      <c r="X23" s="1063"/>
      <c r="Y23" s="1063"/>
      <c r="Z23" s="1063"/>
      <c r="AA23" s="1063">
        <v>612</v>
      </c>
      <c r="AB23" s="1063"/>
      <c r="AC23" s="1063"/>
      <c r="AD23" s="1063"/>
      <c r="AE23" s="1064"/>
      <c r="AF23" s="1065">
        <v>406</v>
      </c>
      <c r="AG23" s="1063"/>
      <c r="AH23" s="1063"/>
      <c r="AI23" s="1063"/>
      <c r="AJ23" s="1066"/>
      <c r="AK23" s="1067"/>
      <c r="AL23" s="1068"/>
      <c r="AM23" s="1068"/>
      <c r="AN23" s="1068"/>
      <c r="AO23" s="1068"/>
      <c r="AP23" s="1063">
        <v>23505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4883</v>
      </c>
      <c r="R28" s="1048"/>
      <c r="S28" s="1048"/>
      <c r="T28" s="1048"/>
      <c r="U28" s="1048"/>
      <c r="V28" s="1048">
        <v>4764</v>
      </c>
      <c r="W28" s="1048"/>
      <c r="X28" s="1048"/>
      <c r="Y28" s="1048"/>
      <c r="Z28" s="1048"/>
      <c r="AA28" s="1048">
        <v>119</v>
      </c>
      <c r="AB28" s="1048"/>
      <c r="AC28" s="1048"/>
      <c r="AD28" s="1048"/>
      <c r="AE28" s="1049"/>
      <c r="AF28" s="1050">
        <v>119</v>
      </c>
      <c r="AG28" s="1048"/>
      <c r="AH28" s="1048"/>
      <c r="AI28" s="1048"/>
      <c r="AJ28" s="1051"/>
      <c r="AK28" s="1052">
        <v>298</v>
      </c>
      <c r="AL28" s="1040"/>
      <c r="AM28" s="1040"/>
      <c r="AN28" s="1040"/>
      <c r="AO28" s="1040"/>
      <c r="AP28" s="1040">
        <v>0</v>
      </c>
      <c r="AQ28" s="1040"/>
      <c r="AR28" s="1040"/>
      <c r="AS28" s="1040"/>
      <c r="AT28" s="1040"/>
      <c r="AU28" s="1040">
        <v>0</v>
      </c>
      <c r="AV28" s="1040"/>
      <c r="AW28" s="1040"/>
      <c r="AX28" s="1040"/>
      <c r="AY28" s="1040"/>
      <c r="AZ28" s="1041" t="s">
        <v>543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545</v>
      </c>
      <c r="R29" s="1038"/>
      <c r="S29" s="1038"/>
      <c r="T29" s="1038"/>
      <c r="U29" s="1038"/>
      <c r="V29" s="1038">
        <v>534</v>
      </c>
      <c r="W29" s="1038"/>
      <c r="X29" s="1038"/>
      <c r="Y29" s="1038"/>
      <c r="Z29" s="1038"/>
      <c r="AA29" s="1038">
        <v>11</v>
      </c>
      <c r="AB29" s="1038"/>
      <c r="AC29" s="1038"/>
      <c r="AD29" s="1038"/>
      <c r="AE29" s="1039"/>
      <c r="AF29" s="1013">
        <v>3</v>
      </c>
      <c r="AG29" s="1014"/>
      <c r="AH29" s="1014"/>
      <c r="AI29" s="1014"/>
      <c r="AJ29" s="1015"/>
      <c r="AK29" s="974">
        <v>122</v>
      </c>
      <c r="AL29" s="965"/>
      <c r="AM29" s="965"/>
      <c r="AN29" s="965"/>
      <c r="AO29" s="965"/>
      <c r="AP29" s="965">
        <v>148</v>
      </c>
      <c r="AQ29" s="965"/>
      <c r="AR29" s="965"/>
      <c r="AS29" s="965"/>
      <c r="AT29" s="965"/>
      <c r="AU29" s="965">
        <v>0</v>
      </c>
      <c r="AV29" s="965"/>
      <c r="AW29" s="965"/>
      <c r="AX29" s="965"/>
      <c r="AY29" s="965"/>
      <c r="AZ29" s="1036" t="s">
        <v>543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2529</v>
      </c>
      <c r="R30" s="1038"/>
      <c r="S30" s="1038"/>
      <c r="T30" s="1038"/>
      <c r="U30" s="1038"/>
      <c r="V30" s="1038">
        <v>2522</v>
      </c>
      <c r="W30" s="1038"/>
      <c r="X30" s="1038"/>
      <c r="Y30" s="1038"/>
      <c r="Z30" s="1038"/>
      <c r="AA30" s="1038">
        <v>8</v>
      </c>
      <c r="AB30" s="1038"/>
      <c r="AC30" s="1038"/>
      <c r="AD30" s="1038"/>
      <c r="AE30" s="1039"/>
      <c r="AF30" s="1013">
        <v>8</v>
      </c>
      <c r="AG30" s="1014"/>
      <c r="AH30" s="1014"/>
      <c r="AI30" s="1014"/>
      <c r="AJ30" s="1015"/>
      <c r="AK30" s="974">
        <v>376</v>
      </c>
      <c r="AL30" s="965"/>
      <c r="AM30" s="965"/>
      <c r="AN30" s="965"/>
      <c r="AO30" s="965"/>
      <c r="AP30" s="965">
        <v>0</v>
      </c>
      <c r="AQ30" s="965"/>
      <c r="AR30" s="965"/>
      <c r="AS30" s="965"/>
      <c r="AT30" s="965"/>
      <c r="AU30" s="965">
        <v>0</v>
      </c>
      <c r="AV30" s="965"/>
      <c r="AW30" s="965"/>
      <c r="AX30" s="965"/>
      <c r="AY30" s="965"/>
      <c r="AZ30" s="1036" t="s">
        <v>543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359</v>
      </c>
      <c r="R31" s="1038"/>
      <c r="S31" s="1038"/>
      <c r="T31" s="1038"/>
      <c r="U31" s="1038"/>
      <c r="V31" s="1038">
        <v>350</v>
      </c>
      <c r="W31" s="1038"/>
      <c r="X31" s="1038"/>
      <c r="Y31" s="1038"/>
      <c r="Z31" s="1038"/>
      <c r="AA31" s="1038">
        <v>9</v>
      </c>
      <c r="AB31" s="1038"/>
      <c r="AC31" s="1038"/>
      <c r="AD31" s="1038"/>
      <c r="AE31" s="1039"/>
      <c r="AF31" s="1013">
        <v>0</v>
      </c>
      <c r="AG31" s="1014"/>
      <c r="AH31" s="1014"/>
      <c r="AI31" s="1014"/>
      <c r="AJ31" s="1015"/>
      <c r="AK31" s="974">
        <v>53</v>
      </c>
      <c r="AL31" s="965"/>
      <c r="AM31" s="965"/>
      <c r="AN31" s="965"/>
      <c r="AO31" s="965"/>
      <c r="AP31" s="965">
        <v>0</v>
      </c>
      <c r="AQ31" s="965"/>
      <c r="AR31" s="965"/>
      <c r="AS31" s="965"/>
      <c r="AT31" s="965"/>
      <c r="AU31" s="965">
        <v>0</v>
      </c>
      <c r="AV31" s="965"/>
      <c r="AW31" s="965"/>
      <c r="AX31" s="965"/>
      <c r="AY31" s="965"/>
      <c r="AZ31" s="1036" t="s">
        <v>543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40</v>
      </c>
      <c r="R32" s="1038"/>
      <c r="S32" s="1038"/>
      <c r="T32" s="1038"/>
      <c r="U32" s="1038"/>
      <c r="V32" s="1038">
        <v>42</v>
      </c>
      <c r="W32" s="1038"/>
      <c r="X32" s="1038"/>
      <c r="Y32" s="1038"/>
      <c r="Z32" s="1038"/>
      <c r="AA32" s="1038">
        <v>-3</v>
      </c>
      <c r="AB32" s="1038"/>
      <c r="AC32" s="1038"/>
      <c r="AD32" s="1038"/>
      <c r="AE32" s="1039"/>
      <c r="AF32" s="1013">
        <v>-3</v>
      </c>
      <c r="AG32" s="1014"/>
      <c r="AH32" s="1014"/>
      <c r="AI32" s="1014"/>
      <c r="AJ32" s="1015"/>
      <c r="AK32" s="974">
        <v>0</v>
      </c>
      <c r="AL32" s="965"/>
      <c r="AM32" s="965"/>
      <c r="AN32" s="965"/>
      <c r="AO32" s="965"/>
      <c r="AP32" s="965">
        <v>0</v>
      </c>
      <c r="AQ32" s="965"/>
      <c r="AR32" s="965"/>
      <c r="AS32" s="965"/>
      <c r="AT32" s="965"/>
      <c r="AU32" s="965">
        <v>0</v>
      </c>
      <c r="AV32" s="965"/>
      <c r="AW32" s="965"/>
      <c r="AX32" s="965"/>
      <c r="AY32" s="965"/>
      <c r="AZ32" s="1036" t="s">
        <v>543</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1182</v>
      </c>
      <c r="R33" s="1038"/>
      <c r="S33" s="1038"/>
      <c r="T33" s="1038"/>
      <c r="U33" s="1038"/>
      <c r="V33" s="1038">
        <v>1245</v>
      </c>
      <c r="W33" s="1038"/>
      <c r="X33" s="1038"/>
      <c r="Y33" s="1038"/>
      <c r="Z33" s="1038"/>
      <c r="AA33" s="1038">
        <v>-63</v>
      </c>
      <c r="AB33" s="1038"/>
      <c r="AC33" s="1038"/>
      <c r="AD33" s="1038"/>
      <c r="AE33" s="1039"/>
      <c r="AF33" s="1013">
        <v>751</v>
      </c>
      <c r="AG33" s="1014"/>
      <c r="AH33" s="1014"/>
      <c r="AI33" s="1014"/>
      <c r="AJ33" s="1015"/>
      <c r="AK33" s="974">
        <v>16</v>
      </c>
      <c r="AL33" s="965"/>
      <c r="AM33" s="965"/>
      <c r="AN33" s="965"/>
      <c r="AO33" s="965"/>
      <c r="AP33" s="965">
        <v>2578</v>
      </c>
      <c r="AQ33" s="965"/>
      <c r="AR33" s="965"/>
      <c r="AS33" s="965"/>
      <c r="AT33" s="965"/>
      <c r="AU33" s="965">
        <v>52</v>
      </c>
      <c r="AV33" s="965"/>
      <c r="AW33" s="965"/>
      <c r="AX33" s="965"/>
      <c r="AY33" s="965"/>
      <c r="AZ33" s="1036" t="s">
        <v>543</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2646</v>
      </c>
      <c r="R34" s="1038"/>
      <c r="S34" s="1038"/>
      <c r="T34" s="1038"/>
      <c r="U34" s="1038"/>
      <c r="V34" s="1038">
        <v>2566</v>
      </c>
      <c r="W34" s="1038"/>
      <c r="X34" s="1038"/>
      <c r="Y34" s="1038"/>
      <c r="Z34" s="1038"/>
      <c r="AA34" s="1038">
        <v>80</v>
      </c>
      <c r="AB34" s="1038"/>
      <c r="AC34" s="1038"/>
      <c r="AD34" s="1038"/>
      <c r="AE34" s="1039"/>
      <c r="AF34" s="1013">
        <v>110</v>
      </c>
      <c r="AG34" s="1014"/>
      <c r="AH34" s="1014"/>
      <c r="AI34" s="1014"/>
      <c r="AJ34" s="1015"/>
      <c r="AK34" s="974">
        <v>712</v>
      </c>
      <c r="AL34" s="965"/>
      <c r="AM34" s="965"/>
      <c r="AN34" s="965"/>
      <c r="AO34" s="965"/>
      <c r="AP34" s="965">
        <v>17311</v>
      </c>
      <c r="AQ34" s="965"/>
      <c r="AR34" s="965"/>
      <c r="AS34" s="965"/>
      <c r="AT34" s="965"/>
      <c r="AU34" s="965">
        <v>9105</v>
      </c>
      <c r="AV34" s="965"/>
      <c r="AW34" s="965"/>
      <c r="AX34" s="965"/>
      <c r="AY34" s="965"/>
      <c r="AZ34" s="1036" t="s">
        <v>543</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988</v>
      </c>
      <c r="AG63" s="953"/>
      <c r="AH63" s="953"/>
      <c r="AI63" s="953"/>
      <c r="AJ63" s="1024"/>
      <c r="AK63" s="1025"/>
      <c r="AL63" s="957"/>
      <c r="AM63" s="957"/>
      <c r="AN63" s="957"/>
      <c r="AO63" s="957"/>
      <c r="AP63" s="953">
        <v>20037</v>
      </c>
      <c r="AQ63" s="953"/>
      <c r="AR63" s="953"/>
      <c r="AS63" s="953"/>
      <c r="AT63" s="953"/>
      <c r="AU63" s="953">
        <v>9157</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546</v>
      </c>
      <c r="C68" s="980"/>
      <c r="D68" s="980"/>
      <c r="E68" s="980"/>
      <c r="F68" s="980"/>
      <c r="G68" s="980"/>
      <c r="H68" s="980"/>
      <c r="I68" s="980"/>
      <c r="J68" s="980"/>
      <c r="K68" s="980"/>
      <c r="L68" s="980"/>
      <c r="M68" s="980"/>
      <c r="N68" s="980"/>
      <c r="O68" s="980"/>
      <c r="P68" s="981"/>
      <c r="Q68" s="982">
        <v>4353</v>
      </c>
      <c r="R68" s="976"/>
      <c r="S68" s="976"/>
      <c r="T68" s="976"/>
      <c r="U68" s="976"/>
      <c r="V68" s="976">
        <v>4219</v>
      </c>
      <c r="W68" s="976"/>
      <c r="X68" s="976"/>
      <c r="Y68" s="976"/>
      <c r="Z68" s="976"/>
      <c r="AA68" s="976">
        <v>134</v>
      </c>
      <c r="AB68" s="976"/>
      <c r="AC68" s="976"/>
      <c r="AD68" s="976"/>
      <c r="AE68" s="976"/>
      <c r="AF68" s="976">
        <v>134</v>
      </c>
      <c r="AG68" s="976"/>
      <c r="AH68" s="976"/>
      <c r="AI68" s="976"/>
      <c r="AJ68" s="976"/>
      <c r="AK68" s="976">
        <v>1</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547</v>
      </c>
      <c r="C69" s="969"/>
      <c r="D69" s="969"/>
      <c r="E69" s="969"/>
      <c r="F69" s="969"/>
      <c r="G69" s="969"/>
      <c r="H69" s="969"/>
      <c r="I69" s="969"/>
      <c r="J69" s="969"/>
      <c r="K69" s="969"/>
      <c r="L69" s="969"/>
      <c r="M69" s="969"/>
      <c r="N69" s="969"/>
      <c r="O69" s="969"/>
      <c r="P69" s="970"/>
      <c r="Q69" s="971">
        <v>24</v>
      </c>
      <c r="R69" s="965"/>
      <c r="S69" s="965"/>
      <c r="T69" s="965"/>
      <c r="U69" s="965"/>
      <c r="V69" s="965">
        <v>23</v>
      </c>
      <c r="W69" s="965"/>
      <c r="X69" s="965"/>
      <c r="Y69" s="965"/>
      <c r="Z69" s="965"/>
      <c r="AA69" s="965">
        <v>1</v>
      </c>
      <c r="AB69" s="965"/>
      <c r="AC69" s="965"/>
      <c r="AD69" s="965"/>
      <c r="AE69" s="965"/>
      <c r="AF69" s="965">
        <v>1</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548</v>
      </c>
      <c r="C70" s="969"/>
      <c r="D70" s="969"/>
      <c r="E70" s="969"/>
      <c r="F70" s="969"/>
      <c r="G70" s="969"/>
      <c r="H70" s="969"/>
      <c r="I70" s="969"/>
      <c r="J70" s="969"/>
      <c r="K70" s="969"/>
      <c r="L70" s="969"/>
      <c r="M70" s="969"/>
      <c r="N70" s="969"/>
      <c r="O70" s="969"/>
      <c r="P70" s="970"/>
      <c r="Q70" s="971">
        <v>9002</v>
      </c>
      <c r="R70" s="965"/>
      <c r="S70" s="965"/>
      <c r="T70" s="965"/>
      <c r="U70" s="965"/>
      <c r="V70" s="965">
        <v>9568</v>
      </c>
      <c r="W70" s="965"/>
      <c r="X70" s="965"/>
      <c r="Y70" s="965"/>
      <c r="Z70" s="965"/>
      <c r="AA70" s="965">
        <v>-566</v>
      </c>
      <c r="AB70" s="965"/>
      <c r="AC70" s="965"/>
      <c r="AD70" s="965"/>
      <c r="AE70" s="965"/>
      <c r="AF70" s="965">
        <v>6354</v>
      </c>
      <c r="AG70" s="965"/>
      <c r="AH70" s="965"/>
      <c r="AI70" s="965"/>
      <c r="AJ70" s="965"/>
      <c r="AK70" s="965">
        <v>0</v>
      </c>
      <c r="AL70" s="965"/>
      <c r="AM70" s="965"/>
      <c r="AN70" s="965"/>
      <c r="AO70" s="965"/>
      <c r="AP70" s="965">
        <v>11266</v>
      </c>
      <c r="AQ70" s="965"/>
      <c r="AR70" s="965"/>
      <c r="AS70" s="965"/>
      <c r="AT70" s="965"/>
      <c r="AU70" s="965">
        <v>2039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553</v>
      </c>
      <c r="C71" s="969"/>
      <c r="D71" s="969"/>
      <c r="E71" s="969"/>
      <c r="F71" s="969"/>
      <c r="G71" s="969"/>
      <c r="H71" s="969"/>
      <c r="I71" s="969"/>
      <c r="J71" s="969"/>
      <c r="K71" s="969"/>
      <c r="L71" s="969"/>
      <c r="M71" s="969"/>
      <c r="N71" s="969"/>
      <c r="O71" s="969"/>
      <c r="P71" s="970"/>
      <c r="Q71" s="971">
        <v>204</v>
      </c>
      <c r="R71" s="965"/>
      <c r="S71" s="965"/>
      <c r="T71" s="965"/>
      <c r="U71" s="965"/>
      <c r="V71" s="965">
        <v>200</v>
      </c>
      <c r="W71" s="965"/>
      <c r="X71" s="965"/>
      <c r="Y71" s="965"/>
      <c r="Z71" s="965"/>
      <c r="AA71" s="965">
        <v>3</v>
      </c>
      <c r="AB71" s="965"/>
      <c r="AC71" s="965"/>
      <c r="AD71" s="965"/>
      <c r="AE71" s="965"/>
      <c r="AF71" s="965">
        <v>3</v>
      </c>
      <c r="AG71" s="965"/>
      <c r="AH71" s="965"/>
      <c r="AI71" s="965"/>
      <c r="AJ71" s="965"/>
      <c r="AK71" s="965">
        <v>43</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3186</v>
      </c>
      <c r="R72" s="965"/>
      <c r="S72" s="965"/>
      <c r="T72" s="965"/>
      <c r="U72" s="965"/>
      <c r="V72" s="965">
        <v>3129</v>
      </c>
      <c r="W72" s="965"/>
      <c r="X72" s="965"/>
      <c r="Y72" s="965"/>
      <c r="Z72" s="965"/>
      <c r="AA72" s="965">
        <v>58</v>
      </c>
      <c r="AB72" s="965"/>
      <c r="AC72" s="965"/>
      <c r="AD72" s="965"/>
      <c r="AE72" s="965"/>
      <c r="AF72" s="965">
        <v>57</v>
      </c>
      <c r="AG72" s="965"/>
      <c r="AH72" s="965"/>
      <c r="AI72" s="965"/>
      <c r="AJ72" s="965"/>
      <c r="AK72" s="965">
        <v>0</v>
      </c>
      <c r="AL72" s="965"/>
      <c r="AM72" s="965"/>
      <c r="AN72" s="965"/>
      <c r="AO72" s="965"/>
      <c r="AP72" s="965">
        <v>2644</v>
      </c>
      <c r="AQ72" s="965"/>
      <c r="AR72" s="965"/>
      <c r="AS72" s="965"/>
      <c r="AT72" s="965"/>
      <c r="AU72" s="965">
        <v>896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1">
        <v>82</v>
      </c>
      <c r="R73" s="965"/>
      <c r="S73" s="965"/>
      <c r="T73" s="965"/>
      <c r="U73" s="965"/>
      <c r="V73" s="965">
        <v>77</v>
      </c>
      <c r="W73" s="965"/>
      <c r="X73" s="965"/>
      <c r="Y73" s="965"/>
      <c r="Z73" s="965"/>
      <c r="AA73" s="965">
        <v>5</v>
      </c>
      <c r="AB73" s="965"/>
      <c r="AC73" s="965"/>
      <c r="AD73" s="965"/>
      <c r="AE73" s="965"/>
      <c r="AF73" s="965">
        <v>5</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551</v>
      </c>
      <c r="C74" s="969"/>
      <c r="D74" s="969"/>
      <c r="E74" s="969"/>
      <c r="F74" s="969"/>
      <c r="G74" s="969"/>
      <c r="H74" s="969"/>
      <c r="I74" s="969"/>
      <c r="J74" s="969"/>
      <c r="K74" s="969"/>
      <c r="L74" s="969"/>
      <c r="M74" s="969"/>
      <c r="N74" s="969"/>
      <c r="O74" s="969"/>
      <c r="P74" s="970"/>
      <c r="Q74" s="971">
        <v>173</v>
      </c>
      <c r="R74" s="965"/>
      <c r="S74" s="965"/>
      <c r="T74" s="965"/>
      <c r="U74" s="965"/>
      <c r="V74" s="965">
        <v>163</v>
      </c>
      <c r="W74" s="965"/>
      <c r="X74" s="965"/>
      <c r="Y74" s="965"/>
      <c r="Z74" s="965"/>
      <c r="AA74" s="965">
        <v>10</v>
      </c>
      <c r="AB74" s="965"/>
      <c r="AC74" s="965"/>
      <c r="AD74" s="965"/>
      <c r="AE74" s="965"/>
      <c r="AF74" s="965">
        <v>10</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552</v>
      </c>
      <c r="C75" s="969"/>
      <c r="D75" s="969"/>
      <c r="E75" s="969"/>
      <c r="F75" s="969"/>
      <c r="G75" s="969"/>
      <c r="H75" s="969"/>
      <c r="I75" s="969"/>
      <c r="J75" s="969"/>
      <c r="K75" s="969"/>
      <c r="L75" s="969"/>
      <c r="M75" s="969"/>
      <c r="N75" s="969"/>
      <c r="O75" s="969"/>
      <c r="P75" s="970"/>
      <c r="Q75" s="972">
        <v>139507</v>
      </c>
      <c r="R75" s="973"/>
      <c r="S75" s="973"/>
      <c r="T75" s="973"/>
      <c r="U75" s="974"/>
      <c r="V75" s="975">
        <v>133857</v>
      </c>
      <c r="W75" s="973"/>
      <c r="X75" s="973"/>
      <c r="Y75" s="973"/>
      <c r="Z75" s="974"/>
      <c r="AA75" s="975">
        <v>5651</v>
      </c>
      <c r="AB75" s="973"/>
      <c r="AC75" s="973"/>
      <c r="AD75" s="973"/>
      <c r="AE75" s="974"/>
      <c r="AF75" s="975">
        <v>5651</v>
      </c>
      <c r="AG75" s="973"/>
      <c r="AH75" s="973"/>
      <c r="AI75" s="973"/>
      <c r="AJ75" s="974"/>
      <c r="AK75" s="975">
        <v>805</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12215</v>
      </c>
      <c r="AG88" s="953"/>
      <c r="AH88" s="953"/>
      <c r="AI88" s="953"/>
      <c r="AJ88" s="953"/>
      <c r="AK88" s="957"/>
      <c r="AL88" s="957"/>
      <c r="AM88" s="957"/>
      <c r="AN88" s="957"/>
      <c r="AO88" s="957"/>
      <c r="AP88" s="953">
        <v>13910</v>
      </c>
      <c r="AQ88" s="953"/>
      <c r="AR88" s="953"/>
      <c r="AS88" s="953"/>
      <c r="AT88" s="953"/>
      <c r="AU88" s="953">
        <v>2935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f>
        <v>35</v>
      </c>
      <c r="CS102" s="945"/>
      <c r="CT102" s="945"/>
      <c r="CU102" s="945"/>
      <c r="CV102" s="946"/>
      <c r="CW102" s="944">
        <f t="shared" ref="CW102" si="0">CW7+CW8</f>
        <v>0</v>
      </c>
      <c r="CX102" s="945"/>
      <c r="CY102" s="945"/>
      <c r="CZ102" s="945"/>
      <c r="DA102" s="946"/>
      <c r="DB102" s="944">
        <f t="shared" ref="DB102" si="1">DB7+DB8</f>
        <v>0</v>
      </c>
      <c r="DC102" s="945"/>
      <c r="DD102" s="945"/>
      <c r="DE102" s="945"/>
      <c r="DF102" s="946"/>
      <c r="DG102" s="944">
        <f t="shared" ref="DG102" si="2">DG7+DG8</f>
        <v>0</v>
      </c>
      <c r="DH102" s="945"/>
      <c r="DI102" s="945"/>
      <c r="DJ102" s="945"/>
      <c r="DK102" s="946"/>
      <c r="DL102" s="944">
        <f t="shared" ref="DL102" si="3">DL7+DL8</f>
        <v>0</v>
      </c>
      <c r="DM102" s="945"/>
      <c r="DN102" s="945"/>
      <c r="DO102" s="945"/>
      <c r="DP102" s="946"/>
      <c r="DQ102" s="944">
        <f t="shared" ref="DQ102" si="4">DQ7+DQ8</f>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1991623</v>
      </c>
      <c r="AB110" s="871"/>
      <c r="AC110" s="871"/>
      <c r="AD110" s="871"/>
      <c r="AE110" s="872"/>
      <c r="AF110" s="873">
        <v>2028455</v>
      </c>
      <c r="AG110" s="871"/>
      <c r="AH110" s="871"/>
      <c r="AI110" s="871"/>
      <c r="AJ110" s="872"/>
      <c r="AK110" s="873">
        <v>2297088</v>
      </c>
      <c r="AL110" s="871"/>
      <c r="AM110" s="871"/>
      <c r="AN110" s="871"/>
      <c r="AO110" s="872"/>
      <c r="AP110" s="874">
        <v>22.8</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22764467</v>
      </c>
      <c r="BR110" s="798"/>
      <c r="BS110" s="798"/>
      <c r="BT110" s="798"/>
      <c r="BU110" s="798"/>
      <c r="BV110" s="798">
        <v>22785453</v>
      </c>
      <c r="BW110" s="798"/>
      <c r="BX110" s="798"/>
      <c r="BY110" s="798"/>
      <c r="BZ110" s="798"/>
      <c r="CA110" s="798">
        <v>23505137</v>
      </c>
      <c r="CB110" s="798"/>
      <c r="CC110" s="798"/>
      <c r="CD110" s="798"/>
      <c r="CE110" s="798"/>
      <c r="CF110" s="859">
        <v>233.2</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16200</v>
      </c>
      <c r="BR111" s="769"/>
      <c r="BS111" s="769"/>
      <c r="BT111" s="769"/>
      <c r="BU111" s="769"/>
      <c r="BV111" s="769">
        <v>10800</v>
      </c>
      <c r="BW111" s="769"/>
      <c r="BX111" s="769"/>
      <c r="BY111" s="769"/>
      <c r="BZ111" s="769"/>
      <c r="CA111" s="769">
        <v>5400</v>
      </c>
      <c r="CB111" s="769"/>
      <c r="CC111" s="769"/>
      <c r="CD111" s="769"/>
      <c r="CE111" s="769"/>
      <c r="CF111" s="846">
        <v>0.1</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412</v>
      </c>
      <c r="DH111" s="769"/>
      <c r="DI111" s="769"/>
      <c r="DJ111" s="769"/>
      <c r="DK111" s="769"/>
      <c r="DL111" s="769" t="s">
        <v>412</v>
      </c>
      <c r="DM111" s="769"/>
      <c r="DN111" s="769"/>
      <c r="DO111" s="769"/>
      <c r="DP111" s="769"/>
      <c r="DQ111" s="769" t="s">
        <v>412</v>
      </c>
      <c r="DR111" s="769"/>
      <c r="DS111" s="769"/>
      <c r="DT111" s="769"/>
      <c r="DU111" s="769"/>
      <c r="DV111" s="821" t="s">
        <v>412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8751584</v>
      </c>
      <c r="BR112" s="769"/>
      <c r="BS112" s="769"/>
      <c r="BT112" s="769"/>
      <c r="BU112" s="769"/>
      <c r="BV112" s="769">
        <v>8916253</v>
      </c>
      <c r="BW112" s="769"/>
      <c r="BX112" s="769"/>
      <c r="BY112" s="769"/>
      <c r="BZ112" s="769"/>
      <c r="CA112" s="769">
        <v>9156954</v>
      </c>
      <c r="CB112" s="769"/>
      <c r="CC112" s="769"/>
      <c r="CD112" s="769"/>
      <c r="CE112" s="769"/>
      <c r="CF112" s="846">
        <v>90.8</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618630</v>
      </c>
      <c r="AB113" s="907"/>
      <c r="AC113" s="907"/>
      <c r="AD113" s="907"/>
      <c r="AE113" s="908"/>
      <c r="AF113" s="909">
        <v>647949</v>
      </c>
      <c r="AG113" s="907"/>
      <c r="AH113" s="907"/>
      <c r="AI113" s="907"/>
      <c r="AJ113" s="908"/>
      <c r="AK113" s="909">
        <v>660414</v>
      </c>
      <c r="AL113" s="907"/>
      <c r="AM113" s="907"/>
      <c r="AN113" s="907"/>
      <c r="AO113" s="908"/>
      <c r="AP113" s="910">
        <v>6.6</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1527380</v>
      </c>
      <c r="BR113" s="769"/>
      <c r="BS113" s="769"/>
      <c r="BT113" s="769"/>
      <c r="BU113" s="769"/>
      <c r="BV113" s="769">
        <v>2695323</v>
      </c>
      <c r="BW113" s="769"/>
      <c r="BX113" s="769"/>
      <c r="BY113" s="769"/>
      <c r="BZ113" s="769"/>
      <c r="CA113" s="769">
        <v>2935287</v>
      </c>
      <c r="CB113" s="769"/>
      <c r="CC113" s="769"/>
      <c r="CD113" s="769"/>
      <c r="CE113" s="769"/>
      <c r="CF113" s="846">
        <v>29.1</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183092</v>
      </c>
      <c r="AB114" s="782"/>
      <c r="AC114" s="782"/>
      <c r="AD114" s="782"/>
      <c r="AE114" s="783"/>
      <c r="AF114" s="784">
        <v>181453</v>
      </c>
      <c r="AG114" s="782"/>
      <c r="AH114" s="782"/>
      <c r="AI114" s="782"/>
      <c r="AJ114" s="783"/>
      <c r="AK114" s="784">
        <v>182919</v>
      </c>
      <c r="AL114" s="782"/>
      <c r="AM114" s="782"/>
      <c r="AN114" s="782"/>
      <c r="AO114" s="783"/>
      <c r="AP114" s="752">
        <v>1.8</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1001586</v>
      </c>
      <c r="BR114" s="769"/>
      <c r="BS114" s="769"/>
      <c r="BT114" s="769"/>
      <c r="BU114" s="769"/>
      <c r="BV114" s="769">
        <v>773381</v>
      </c>
      <c r="BW114" s="769"/>
      <c r="BX114" s="769"/>
      <c r="BY114" s="769"/>
      <c r="BZ114" s="769"/>
      <c r="CA114" s="769">
        <v>930827</v>
      </c>
      <c r="CB114" s="769"/>
      <c r="CC114" s="769"/>
      <c r="CD114" s="769"/>
      <c r="CE114" s="769"/>
      <c r="CF114" s="846">
        <v>9.1999999999999993</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14479</v>
      </c>
      <c r="AB115" s="907"/>
      <c r="AC115" s="907"/>
      <c r="AD115" s="907"/>
      <c r="AE115" s="908"/>
      <c r="AF115" s="909">
        <v>5400</v>
      </c>
      <c r="AG115" s="907"/>
      <c r="AH115" s="907"/>
      <c r="AI115" s="907"/>
      <c r="AJ115" s="908"/>
      <c r="AK115" s="909">
        <v>5400</v>
      </c>
      <c r="AL115" s="907"/>
      <c r="AM115" s="907"/>
      <c r="AN115" s="907"/>
      <c r="AO115" s="908"/>
      <c r="AP115" s="910">
        <v>0.1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881</v>
      </c>
      <c r="AB116" s="782"/>
      <c r="AC116" s="782"/>
      <c r="AD116" s="782"/>
      <c r="AE116" s="783"/>
      <c r="AF116" s="784">
        <v>1318</v>
      </c>
      <c r="AG116" s="782"/>
      <c r="AH116" s="782"/>
      <c r="AI116" s="782"/>
      <c r="AJ116" s="783"/>
      <c r="AK116" s="784">
        <v>1241</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16200</v>
      </c>
      <c r="DH116" s="782"/>
      <c r="DI116" s="782"/>
      <c r="DJ116" s="782"/>
      <c r="DK116" s="783"/>
      <c r="DL116" s="784">
        <v>10800</v>
      </c>
      <c r="DM116" s="782"/>
      <c r="DN116" s="782"/>
      <c r="DO116" s="782"/>
      <c r="DP116" s="783"/>
      <c r="DQ116" s="784">
        <v>5400</v>
      </c>
      <c r="DR116" s="782"/>
      <c r="DS116" s="782"/>
      <c r="DT116" s="782"/>
      <c r="DU116" s="783"/>
      <c r="DV116" s="752">
        <v>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2808705</v>
      </c>
      <c r="AB117" s="893"/>
      <c r="AC117" s="893"/>
      <c r="AD117" s="893"/>
      <c r="AE117" s="894"/>
      <c r="AF117" s="896">
        <v>2864575</v>
      </c>
      <c r="AG117" s="893"/>
      <c r="AH117" s="893"/>
      <c r="AI117" s="893"/>
      <c r="AJ117" s="894"/>
      <c r="AK117" s="896">
        <v>3147062</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34061217</v>
      </c>
      <c r="BR118" s="856"/>
      <c r="BS118" s="856"/>
      <c r="BT118" s="856"/>
      <c r="BU118" s="856"/>
      <c r="BV118" s="856">
        <v>35181210</v>
      </c>
      <c r="BW118" s="856"/>
      <c r="BX118" s="856"/>
      <c r="BY118" s="856"/>
      <c r="BZ118" s="856"/>
      <c r="CA118" s="856">
        <v>36533605</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2386618</v>
      </c>
      <c r="BR119" s="798"/>
      <c r="BS119" s="798"/>
      <c r="BT119" s="798"/>
      <c r="BU119" s="798"/>
      <c r="BV119" s="798">
        <v>2771950</v>
      </c>
      <c r="BW119" s="798"/>
      <c r="BX119" s="798"/>
      <c r="BY119" s="798"/>
      <c r="BZ119" s="798"/>
      <c r="CA119" s="798">
        <v>2941077</v>
      </c>
      <c r="CB119" s="798"/>
      <c r="CC119" s="798"/>
      <c r="CD119" s="798"/>
      <c r="CE119" s="798"/>
      <c r="CF119" s="859">
        <v>29.2</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8703549</v>
      </c>
      <c r="DH120" s="798"/>
      <c r="DI120" s="798"/>
      <c r="DJ120" s="798"/>
      <c r="DK120" s="798"/>
      <c r="DL120" s="798">
        <v>8869662</v>
      </c>
      <c r="DM120" s="798"/>
      <c r="DN120" s="798"/>
      <c r="DO120" s="798"/>
      <c r="DP120" s="798"/>
      <c r="DQ120" s="798">
        <v>9105394</v>
      </c>
      <c r="DR120" s="798"/>
      <c r="DS120" s="798"/>
      <c r="DT120" s="798"/>
      <c r="DU120" s="798"/>
      <c r="DV120" s="799">
        <v>90.3</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25298115</v>
      </c>
      <c r="BR121" s="856"/>
      <c r="BS121" s="856"/>
      <c r="BT121" s="856"/>
      <c r="BU121" s="856"/>
      <c r="BV121" s="856">
        <v>25731068</v>
      </c>
      <c r="BW121" s="856"/>
      <c r="BX121" s="856"/>
      <c r="BY121" s="856"/>
      <c r="BZ121" s="856"/>
      <c r="CA121" s="856">
        <v>26559819</v>
      </c>
      <c r="CB121" s="856"/>
      <c r="CC121" s="856"/>
      <c r="CD121" s="856"/>
      <c r="CE121" s="856"/>
      <c r="CF121" s="857">
        <v>263.5</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48035</v>
      </c>
      <c r="DH121" s="769"/>
      <c r="DI121" s="769"/>
      <c r="DJ121" s="769"/>
      <c r="DK121" s="769"/>
      <c r="DL121" s="769">
        <v>46591</v>
      </c>
      <c r="DM121" s="769"/>
      <c r="DN121" s="769"/>
      <c r="DO121" s="769"/>
      <c r="DP121" s="769"/>
      <c r="DQ121" s="769">
        <v>51560</v>
      </c>
      <c r="DR121" s="769"/>
      <c r="DS121" s="769"/>
      <c r="DT121" s="769"/>
      <c r="DU121" s="769"/>
      <c r="DV121" s="821">
        <v>0.5</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27684733</v>
      </c>
      <c r="BR122" s="838"/>
      <c r="BS122" s="838"/>
      <c r="BT122" s="838"/>
      <c r="BU122" s="838"/>
      <c r="BV122" s="838">
        <v>28503018</v>
      </c>
      <c r="BW122" s="838"/>
      <c r="BX122" s="838"/>
      <c r="BY122" s="838"/>
      <c r="BZ122" s="838"/>
      <c r="CA122" s="838">
        <v>29500896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64.900000000000006</v>
      </c>
      <c r="BR123" s="830"/>
      <c r="BS123" s="830"/>
      <c r="BT123" s="830"/>
      <c r="BU123" s="830"/>
      <c r="BV123" s="830">
        <v>67</v>
      </c>
      <c r="BW123" s="830"/>
      <c r="BX123" s="830"/>
      <c r="BY123" s="830"/>
      <c r="BZ123" s="830"/>
      <c r="CA123" s="830">
        <v>69.7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14479</v>
      </c>
      <c r="AB126" s="782"/>
      <c r="AC126" s="782"/>
      <c r="AD126" s="782"/>
      <c r="AE126" s="783"/>
      <c r="AF126" s="784">
        <v>5400</v>
      </c>
      <c r="AG126" s="782"/>
      <c r="AH126" s="782"/>
      <c r="AI126" s="782"/>
      <c r="AJ126" s="783"/>
      <c r="AK126" s="784">
        <v>5400</v>
      </c>
      <c r="AL126" s="782"/>
      <c r="AM126" s="782"/>
      <c r="AN126" s="782"/>
      <c r="AO126" s="783"/>
      <c r="AP126" s="752">
        <v>0.1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13.05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3144</v>
      </c>
      <c r="AB128" s="722"/>
      <c r="AC128" s="722"/>
      <c r="AD128" s="722"/>
      <c r="AE128" s="723"/>
      <c r="AF128" s="724">
        <v>22707</v>
      </c>
      <c r="AG128" s="722"/>
      <c r="AH128" s="722"/>
      <c r="AI128" s="722"/>
      <c r="AJ128" s="723"/>
      <c r="AK128" s="724">
        <v>22510</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18.05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11469828</v>
      </c>
      <c r="AB129" s="782"/>
      <c r="AC129" s="782"/>
      <c r="AD129" s="782"/>
      <c r="AE129" s="783"/>
      <c r="AF129" s="784">
        <v>11708264</v>
      </c>
      <c r="AG129" s="782"/>
      <c r="AH129" s="782"/>
      <c r="AI129" s="782"/>
      <c r="AJ129" s="783"/>
      <c r="AK129" s="784">
        <v>12038953</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11.3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1657267</v>
      </c>
      <c r="AB130" s="782"/>
      <c r="AC130" s="782"/>
      <c r="AD130" s="782"/>
      <c r="AE130" s="783"/>
      <c r="AF130" s="784">
        <v>1757049</v>
      </c>
      <c r="AG130" s="782"/>
      <c r="AH130" s="782"/>
      <c r="AI130" s="782"/>
      <c r="AJ130" s="783"/>
      <c r="AK130" s="784">
        <v>1958457</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69.7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9812561</v>
      </c>
      <c r="AB131" s="715"/>
      <c r="AC131" s="715"/>
      <c r="AD131" s="715"/>
      <c r="AE131" s="716"/>
      <c r="AF131" s="717">
        <v>9951215</v>
      </c>
      <c r="AG131" s="715"/>
      <c r="AH131" s="715"/>
      <c r="AI131" s="715"/>
      <c r="AJ131" s="716"/>
      <c r="AK131" s="717">
        <v>10080496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11.702286490000001</v>
      </c>
      <c r="AB132" s="738"/>
      <c r="AC132" s="738"/>
      <c r="AD132" s="738"/>
      <c r="AE132" s="739"/>
      <c r="AF132" s="740">
        <v>10.90137234</v>
      </c>
      <c r="AG132" s="738"/>
      <c r="AH132" s="738"/>
      <c r="AI132" s="738"/>
      <c r="AJ132" s="739"/>
      <c r="AK132" s="740">
        <v>11.567833569999999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12.3</v>
      </c>
      <c r="AB133" s="747"/>
      <c r="AC133" s="747"/>
      <c r="AD133" s="747"/>
      <c r="AE133" s="748"/>
      <c r="AF133" s="746">
        <v>11.6</v>
      </c>
      <c r="AG133" s="747"/>
      <c r="AH133" s="747"/>
      <c r="AI133" s="747"/>
      <c r="AJ133" s="748"/>
      <c r="AK133" s="746">
        <v>11.3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70" zoomScaleNormal="85" zoomScaleSheetLayoutView="55" workbookViewId="0">
      <selection activeCell="BV9" sqref="BV9:CC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40" zoomScale="70" zoomScaleNormal="70" zoomScaleSheetLayoutView="55" workbookViewId="0">
      <selection activeCell="BV9" sqref="BV9:CC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V9" sqref="BV9:CC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3113208</v>
      </c>
      <c r="L9" s="264">
        <v>56714</v>
      </c>
      <c r="M9" s="265">
        <v>65478</v>
      </c>
      <c r="N9" s="266">
        <v>-13.4</v>
      </c>
    </row>
    <row r="10" spans="1:16">
      <c r="A10" s="248"/>
      <c r="B10" s="244"/>
      <c r="C10" s="244"/>
      <c r="D10" s="244"/>
      <c r="E10" s="244"/>
      <c r="F10" s="244"/>
      <c r="G10" s="1131" t="s">
        <v>474</v>
      </c>
      <c r="H10" s="1132"/>
      <c r="I10" s="1132"/>
      <c r="J10" s="1133"/>
      <c r="K10" s="267">
        <v>593975</v>
      </c>
      <c r="L10" s="268">
        <v>10821</v>
      </c>
      <c r="M10" s="269">
        <v>5891</v>
      </c>
      <c r="N10" s="270">
        <v>83.7</v>
      </c>
    </row>
    <row r="11" spans="1:16" ht="13.5" customHeight="1">
      <c r="A11" s="248"/>
      <c r="B11" s="244"/>
      <c r="C11" s="244"/>
      <c r="D11" s="244"/>
      <c r="E11" s="244"/>
      <c r="F11" s="244"/>
      <c r="G11" s="1131" t="s">
        <v>475</v>
      </c>
      <c r="H11" s="1132"/>
      <c r="I11" s="1132"/>
      <c r="J11" s="1133"/>
      <c r="K11" s="267">
        <v>555196</v>
      </c>
      <c r="L11" s="268">
        <v>10114</v>
      </c>
      <c r="M11" s="269">
        <v>8462</v>
      </c>
      <c r="N11" s="270">
        <v>19.5</v>
      </c>
    </row>
    <row r="12" spans="1:16" ht="13.5" customHeight="1">
      <c r="A12" s="248"/>
      <c r="B12" s="244"/>
      <c r="C12" s="244"/>
      <c r="D12" s="244"/>
      <c r="E12" s="244"/>
      <c r="F12" s="244"/>
      <c r="G12" s="1131" t="s">
        <v>476</v>
      </c>
      <c r="H12" s="1132"/>
      <c r="I12" s="1132"/>
      <c r="J12" s="1133"/>
      <c r="K12" s="267" t="s">
        <v>477</v>
      </c>
      <c r="L12" s="268" t="s">
        <v>477</v>
      </c>
      <c r="M12" s="269">
        <v>902</v>
      </c>
      <c r="N12" s="270" t="s">
        <v>477</v>
      </c>
    </row>
    <row r="13" spans="1:16" ht="13.5" customHeight="1">
      <c r="A13" s="248"/>
      <c r="B13" s="244"/>
      <c r="C13" s="244"/>
      <c r="D13" s="244"/>
      <c r="E13" s="244"/>
      <c r="F13" s="244"/>
      <c r="G13" s="1131" t="s">
        <v>478</v>
      </c>
      <c r="H13" s="1132"/>
      <c r="I13" s="1132"/>
      <c r="J13" s="1133"/>
      <c r="K13" s="267" t="s">
        <v>477</v>
      </c>
      <c r="L13" s="268" t="s">
        <v>477</v>
      </c>
      <c r="M13" s="269" t="s">
        <v>477</v>
      </c>
      <c r="N13" s="270" t="s">
        <v>477</v>
      </c>
    </row>
    <row r="14" spans="1:16" ht="13.5" customHeight="1">
      <c r="A14" s="248"/>
      <c r="B14" s="244"/>
      <c r="C14" s="244"/>
      <c r="D14" s="244"/>
      <c r="E14" s="244"/>
      <c r="F14" s="244"/>
      <c r="G14" s="1131" t="s">
        <v>479</v>
      </c>
      <c r="H14" s="1132"/>
      <c r="I14" s="1132"/>
      <c r="J14" s="1133"/>
      <c r="K14" s="267">
        <v>73022</v>
      </c>
      <c r="L14" s="268">
        <v>1330</v>
      </c>
      <c r="M14" s="269">
        <v>2295</v>
      </c>
      <c r="N14" s="270">
        <v>-42</v>
      </c>
    </row>
    <row r="15" spans="1:16" ht="13.5" customHeight="1">
      <c r="A15" s="248"/>
      <c r="B15" s="244"/>
      <c r="C15" s="244"/>
      <c r="D15" s="244"/>
      <c r="E15" s="244"/>
      <c r="F15" s="244"/>
      <c r="G15" s="1131" t="s">
        <v>480</v>
      </c>
      <c r="H15" s="1132"/>
      <c r="I15" s="1132"/>
      <c r="J15" s="1133"/>
      <c r="K15" s="267">
        <v>98186</v>
      </c>
      <c r="L15" s="268">
        <v>1789</v>
      </c>
      <c r="M15" s="269">
        <v>1610</v>
      </c>
      <c r="N15" s="270">
        <v>11.1</v>
      </c>
    </row>
    <row r="16" spans="1:16">
      <c r="A16" s="248"/>
      <c r="B16" s="244"/>
      <c r="C16" s="244"/>
      <c r="D16" s="244"/>
      <c r="E16" s="244"/>
      <c r="F16" s="244"/>
      <c r="G16" s="1134" t="s">
        <v>481</v>
      </c>
      <c r="H16" s="1135"/>
      <c r="I16" s="1135"/>
      <c r="J16" s="1136"/>
      <c r="K16" s="268">
        <v>-274354</v>
      </c>
      <c r="L16" s="268">
        <v>-4998</v>
      </c>
      <c r="M16" s="269">
        <v>-7674</v>
      </c>
      <c r="N16" s="270">
        <v>-34.9</v>
      </c>
    </row>
    <row r="17" spans="1:16">
      <c r="A17" s="248"/>
      <c r="B17" s="244"/>
      <c r="C17" s="244"/>
      <c r="D17" s="244"/>
      <c r="E17" s="244"/>
      <c r="F17" s="244"/>
      <c r="G17" s="1134" t="s">
        <v>170</v>
      </c>
      <c r="H17" s="1135"/>
      <c r="I17" s="1135"/>
      <c r="J17" s="1136"/>
      <c r="K17" s="268">
        <v>4159233</v>
      </c>
      <c r="L17" s="268">
        <v>75770</v>
      </c>
      <c r="M17" s="269">
        <v>76965</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7.25</v>
      </c>
      <c r="L21" s="281">
        <v>7.53</v>
      </c>
      <c r="M21" s="282">
        <v>-0.28000000000000003</v>
      </c>
      <c r="N21" s="249"/>
      <c r="O21" s="283"/>
      <c r="P21" s="279"/>
    </row>
    <row r="22" spans="1:16" s="284" customFormat="1">
      <c r="A22" s="279"/>
      <c r="B22" s="249"/>
      <c r="C22" s="249"/>
      <c r="D22" s="249"/>
      <c r="E22" s="249"/>
      <c r="F22" s="249"/>
      <c r="G22" s="1128" t="s">
        <v>487</v>
      </c>
      <c r="H22" s="1129"/>
      <c r="I22" s="1129"/>
      <c r="J22" s="1130"/>
      <c r="K22" s="285">
        <v>101.6</v>
      </c>
      <c r="L22" s="286">
        <v>97.3</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2297088</v>
      </c>
      <c r="L32" s="294">
        <v>41847</v>
      </c>
      <c r="M32" s="295">
        <v>44941</v>
      </c>
      <c r="N32" s="296">
        <v>-6.9</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v>79</v>
      </c>
      <c r="N34" s="296" t="s">
        <v>477</v>
      </c>
    </row>
    <row r="35" spans="1:16" ht="27" customHeight="1">
      <c r="A35" s="248"/>
      <c r="B35" s="244"/>
      <c r="C35" s="244"/>
      <c r="D35" s="244"/>
      <c r="E35" s="244"/>
      <c r="F35" s="244"/>
      <c r="G35" s="1119" t="s">
        <v>494</v>
      </c>
      <c r="H35" s="1120"/>
      <c r="I35" s="1120"/>
      <c r="J35" s="1121"/>
      <c r="K35" s="294">
        <v>660414</v>
      </c>
      <c r="L35" s="294">
        <v>12031</v>
      </c>
      <c r="M35" s="295">
        <v>13887</v>
      </c>
      <c r="N35" s="296">
        <v>-13.4</v>
      </c>
    </row>
    <row r="36" spans="1:16" ht="27" customHeight="1">
      <c r="A36" s="248"/>
      <c r="B36" s="244"/>
      <c r="C36" s="244"/>
      <c r="D36" s="244"/>
      <c r="E36" s="244"/>
      <c r="F36" s="244"/>
      <c r="G36" s="1119" t="s">
        <v>495</v>
      </c>
      <c r="H36" s="1120"/>
      <c r="I36" s="1120"/>
      <c r="J36" s="1121"/>
      <c r="K36" s="294">
        <v>182919</v>
      </c>
      <c r="L36" s="294">
        <v>3332</v>
      </c>
      <c r="M36" s="295">
        <v>3159</v>
      </c>
      <c r="N36" s="296">
        <v>5.5</v>
      </c>
    </row>
    <row r="37" spans="1:16" ht="13.5" customHeight="1">
      <c r="A37" s="248"/>
      <c r="B37" s="244"/>
      <c r="C37" s="244"/>
      <c r="D37" s="244"/>
      <c r="E37" s="244"/>
      <c r="F37" s="244"/>
      <c r="G37" s="1119" t="s">
        <v>496</v>
      </c>
      <c r="H37" s="1120"/>
      <c r="I37" s="1120"/>
      <c r="J37" s="1121"/>
      <c r="K37" s="294">
        <v>5400</v>
      </c>
      <c r="L37" s="294">
        <v>98</v>
      </c>
      <c r="M37" s="295">
        <v>1648</v>
      </c>
      <c r="N37" s="296">
        <v>-94.1</v>
      </c>
    </row>
    <row r="38" spans="1:16" ht="27" customHeight="1">
      <c r="A38" s="248"/>
      <c r="B38" s="244"/>
      <c r="C38" s="244"/>
      <c r="D38" s="244"/>
      <c r="E38" s="244"/>
      <c r="F38" s="244"/>
      <c r="G38" s="1122" t="s">
        <v>497</v>
      </c>
      <c r="H38" s="1123"/>
      <c r="I38" s="1123"/>
      <c r="J38" s="1124"/>
      <c r="K38" s="297">
        <v>1241</v>
      </c>
      <c r="L38" s="297">
        <v>23</v>
      </c>
      <c r="M38" s="298">
        <v>3</v>
      </c>
      <c r="N38" s="299">
        <v>666.7</v>
      </c>
      <c r="O38" s="293"/>
    </row>
    <row r="39" spans="1:16">
      <c r="A39" s="248"/>
      <c r="B39" s="244"/>
      <c r="C39" s="244"/>
      <c r="D39" s="244"/>
      <c r="E39" s="244"/>
      <c r="F39" s="244"/>
      <c r="G39" s="1122" t="s">
        <v>498</v>
      </c>
      <c r="H39" s="1123"/>
      <c r="I39" s="1123"/>
      <c r="J39" s="1124"/>
      <c r="K39" s="300">
        <v>-22510</v>
      </c>
      <c r="L39" s="300">
        <v>-410</v>
      </c>
      <c r="M39" s="301">
        <v>-4297</v>
      </c>
      <c r="N39" s="302">
        <v>-90.5</v>
      </c>
      <c r="O39" s="293"/>
    </row>
    <row r="40" spans="1:16" ht="27" customHeight="1">
      <c r="A40" s="248"/>
      <c r="B40" s="244"/>
      <c r="C40" s="244"/>
      <c r="D40" s="244"/>
      <c r="E40" s="244"/>
      <c r="F40" s="244"/>
      <c r="G40" s="1119" t="s">
        <v>499</v>
      </c>
      <c r="H40" s="1120"/>
      <c r="I40" s="1120"/>
      <c r="J40" s="1121"/>
      <c r="K40" s="300">
        <v>-1958457</v>
      </c>
      <c r="L40" s="300">
        <v>-35678</v>
      </c>
      <c r="M40" s="301">
        <v>-39944</v>
      </c>
      <c r="N40" s="302">
        <v>-10.7</v>
      </c>
      <c r="O40" s="293"/>
    </row>
    <row r="41" spans="1:16">
      <c r="A41" s="248"/>
      <c r="B41" s="244"/>
      <c r="C41" s="244"/>
      <c r="D41" s="244"/>
      <c r="E41" s="244"/>
      <c r="F41" s="244"/>
      <c r="G41" s="1125" t="s">
        <v>280</v>
      </c>
      <c r="H41" s="1126"/>
      <c r="I41" s="1126"/>
      <c r="J41" s="1127"/>
      <c r="K41" s="294">
        <v>1166095</v>
      </c>
      <c r="L41" s="300">
        <v>21243</v>
      </c>
      <c r="M41" s="301">
        <v>19475</v>
      </c>
      <c r="N41" s="302">
        <v>9.1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3962184</v>
      </c>
      <c r="J51" s="320">
        <v>74908</v>
      </c>
      <c r="K51" s="321">
        <v>47.5</v>
      </c>
      <c r="L51" s="322">
        <v>47847</v>
      </c>
      <c r="M51" s="323">
        <v>16.600000000000001</v>
      </c>
      <c r="N51" s="324">
        <v>30.9</v>
      </c>
    </row>
    <row r="52" spans="1:14">
      <c r="A52" s="248"/>
      <c r="B52" s="244"/>
      <c r="C52" s="244"/>
      <c r="D52" s="244"/>
      <c r="E52" s="244"/>
      <c r="F52" s="244"/>
      <c r="G52" s="325"/>
      <c r="H52" s="326" t="s">
        <v>510</v>
      </c>
      <c r="I52" s="327">
        <v>2303892</v>
      </c>
      <c r="J52" s="328">
        <v>43557</v>
      </c>
      <c r="K52" s="329">
        <v>19</v>
      </c>
      <c r="L52" s="330">
        <v>27406</v>
      </c>
      <c r="M52" s="331">
        <v>7.2</v>
      </c>
      <c r="N52" s="332">
        <v>11.8</v>
      </c>
    </row>
    <row r="53" spans="1:14">
      <c r="A53" s="248"/>
      <c r="B53" s="244"/>
      <c r="C53" s="244"/>
      <c r="D53" s="244"/>
      <c r="E53" s="244"/>
      <c r="F53" s="244"/>
      <c r="G53" s="310" t="s">
        <v>511</v>
      </c>
      <c r="H53" s="311"/>
      <c r="I53" s="319">
        <v>2929905</v>
      </c>
      <c r="J53" s="320">
        <v>55376</v>
      </c>
      <c r="K53" s="321">
        <v>-26.1</v>
      </c>
      <c r="L53" s="322">
        <v>44162</v>
      </c>
      <c r="M53" s="323">
        <v>-7.7</v>
      </c>
      <c r="N53" s="324">
        <v>-18.399999999999999</v>
      </c>
    </row>
    <row r="54" spans="1:14">
      <c r="A54" s="248"/>
      <c r="B54" s="244"/>
      <c r="C54" s="244"/>
      <c r="D54" s="244"/>
      <c r="E54" s="244"/>
      <c r="F54" s="244"/>
      <c r="G54" s="325"/>
      <c r="H54" s="326" t="s">
        <v>510</v>
      </c>
      <c r="I54" s="327">
        <v>1976206</v>
      </c>
      <c r="J54" s="328">
        <v>37351</v>
      </c>
      <c r="K54" s="329">
        <v>-14.2</v>
      </c>
      <c r="L54" s="330">
        <v>24931</v>
      </c>
      <c r="M54" s="331">
        <v>-9</v>
      </c>
      <c r="N54" s="332">
        <v>-5.2</v>
      </c>
    </row>
    <row r="55" spans="1:14">
      <c r="A55" s="248"/>
      <c r="B55" s="244"/>
      <c r="C55" s="244"/>
      <c r="D55" s="244"/>
      <c r="E55" s="244"/>
      <c r="F55" s="244"/>
      <c r="G55" s="310" t="s">
        <v>512</v>
      </c>
      <c r="H55" s="311"/>
      <c r="I55" s="319">
        <v>2034677</v>
      </c>
      <c r="J55" s="320">
        <v>38582</v>
      </c>
      <c r="K55" s="321">
        <v>-30.3</v>
      </c>
      <c r="L55" s="322">
        <v>51704</v>
      </c>
      <c r="M55" s="323">
        <v>17.100000000000001</v>
      </c>
      <c r="N55" s="324">
        <v>-47.4</v>
      </c>
    </row>
    <row r="56" spans="1:14">
      <c r="A56" s="248"/>
      <c r="B56" s="244"/>
      <c r="C56" s="244"/>
      <c r="D56" s="244"/>
      <c r="E56" s="244"/>
      <c r="F56" s="244"/>
      <c r="G56" s="325"/>
      <c r="H56" s="326" t="s">
        <v>510</v>
      </c>
      <c r="I56" s="327">
        <v>887695</v>
      </c>
      <c r="J56" s="328">
        <v>16832</v>
      </c>
      <c r="K56" s="329">
        <v>-54.9</v>
      </c>
      <c r="L56" s="330">
        <v>26896</v>
      </c>
      <c r="M56" s="331">
        <v>7.9</v>
      </c>
      <c r="N56" s="332">
        <v>-62.8</v>
      </c>
    </row>
    <row r="57" spans="1:14">
      <c r="A57" s="248"/>
      <c r="B57" s="244"/>
      <c r="C57" s="244"/>
      <c r="D57" s="244"/>
      <c r="E57" s="244"/>
      <c r="F57" s="244"/>
      <c r="G57" s="310" t="s">
        <v>513</v>
      </c>
      <c r="H57" s="311"/>
      <c r="I57" s="319">
        <v>1245240</v>
      </c>
      <c r="J57" s="320">
        <v>22661</v>
      </c>
      <c r="K57" s="321">
        <v>-41.3</v>
      </c>
      <c r="L57" s="322">
        <v>52678</v>
      </c>
      <c r="M57" s="323">
        <v>1.9</v>
      </c>
      <c r="N57" s="324">
        <v>-43.2</v>
      </c>
    </row>
    <row r="58" spans="1:14">
      <c r="A58" s="248"/>
      <c r="B58" s="244"/>
      <c r="C58" s="244"/>
      <c r="D58" s="244"/>
      <c r="E58" s="244"/>
      <c r="F58" s="244"/>
      <c r="G58" s="325"/>
      <c r="H58" s="326" t="s">
        <v>510</v>
      </c>
      <c r="I58" s="327">
        <v>809750</v>
      </c>
      <c r="J58" s="328">
        <v>14736</v>
      </c>
      <c r="K58" s="329">
        <v>-12.5</v>
      </c>
      <c r="L58" s="330">
        <v>30185</v>
      </c>
      <c r="M58" s="331">
        <v>12.2</v>
      </c>
      <c r="N58" s="332">
        <v>-24.7</v>
      </c>
    </row>
    <row r="59" spans="1:14">
      <c r="A59" s="248"/>
      <c r="B59" s="244"/>
      <c r="C59" s="244"/>
      <c r="D59" s="244"/>
      <c r="E59" s="244"/>
      <c r="F59" s="244"/>
      <c r="G59" s="310" t="s">
        <v>514</v>
      </c>
      <c r="H59" s="311"/>
      <c r="I59" s="319">
        <v>2438725</v>
      </c>
      <c r="J59" s="320">
        <v>44427</v>
      </c>
      <c r="K59" s="321">
        <v>96.1</v>
      </c>
      <c r="L59" s="322">
        <v>69560</v>
      </c>
      <c r="M59" s="323">
        <v>32</v>
      </c>
      <c r="N59" s="324">
        <v>64.099999999999994</v>
      </c>
    </row>
    <row r="60" spans="1:14">
      <c r="A60" s="248"/>
      <c r="B60" s="244"/>
      <c r="C60" s="244"/>
      <c r="D60" s="244"/>
      <c r="E60" s="244"/>
      <c r="F60" s="244"/>
      <c r="G60" s="325"/>
      <c r="H60" s="326" t="s">
        <v>510</v>
      </c>
      <c r="I60" s="333">
        <v>1654512</v>
      </c>
      <c r="J60" s="328">
        <v>30141</v>
      </c>
      <c r="K60" s="329">
        <v>104.5</v>
      </c>
      <c r="L60" s="330">
        <v>35305</v>
      </c>
      <c r="M60" s="331">
        <v>17</v>
      </c>
      <c r="N60" s="332">
        <v>87.5</v>
      </c>
    </row>
    <row r="61" spans="1:14">
      <c r="A61" s="248"/>
      <c r="B61" s="244"/>
      <c r="C61" s="244"/>
      <c r="D61" s="244"/>
      <c r="E61" s="244"/>
      <c r="F61" s="244"/>
      <c r="G61" s="310" t="s">
        <v>515</v>
      </c>
      <c r="H61" s="334"/>
      <c r="I61" s="335">
        <v>2522146</v>
      </c>
      <c r="J61" s="336">
        <v>47191</v>
      </c>
      <c r="K61" s="337">
        <v>9.1999999999999993</v>
      </c>
      <c r="L61" s="338">
        <v>53190</v>
      </c>
      <c r="M61" s="339">
        <v>12</v>
      </c>
      <c r="N61" s="324">
        <v>-2.8</v>
      </c>
    </row>
    <row r="62" spans="1:14">
      <c r="A62" s="248"/>
      <c r="B62" s="244"/>
      <c r="C62" s="244"/>
      <c r="D62" s="244"/>
      <c r="E62" s="244"/>
      <c r="F62" s="244"/>
      <c r="G62" s="325"/>
      <c r="H62" s="326" t="s">
        <v>510</v>
      </c>
      <c r="I62" s="327">
        <v>1526411</v>
      </c>
      <c r="J62" s="328">
        <v>28523</v>
      </c>
      <c r="K62" s="329">
        <v>8.4</v>
      </c>
      <c r="L62" s="330">
        <v>28945</v>
      </c>
      <c r="M62" s="331">
        <v>7.1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55" zoomScaleNormal="55" zoomScaleSheetLayoutView="100" workbookViewId="0">
      <selection activeCell="BV9" sqref="BV9:CC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2.85</v>
      </c>
      <c r="G47" s="12">
        <v>8.75</v>
      </c>
      <c r="H47" s="12">
        <v>11.9</v>
      </c>
      <c r="I47" s="12">
        <v>13.55</v>
      </c>
      <c r="J47" s="13">
        <v>14.14</v>
      </c>
    </row>
    <row r="48" spans="2:10" ht="57.75" customHeight="1">
      <c r="B48" s="14"/>
      <c r="C48" s="1139" t="s">
        <v>4</v>
      </c>
      <c r="D48" s="1139"/>
      <c r="E48" s="1140"/>
      <c r="F48" s="15">
        <v>3.65</v>
      </c>
      <c r="G48" s="16">
        <v>3.35</v>
      </c>
      <c r="H48" s="16">
        <v>3.35</v>
      </c>
      <c r="I48" s="16">
        <v>4.01</v>
      </c>
      <c r="J48" s="17">
        <v>3.37</v>
      </c>
    </row>
    <row r="49" spans="2:10" ht="57.75" customHeight="1" thickBot="1">
      <c r="B49" s="18"/>
      <c r="C49" s="1141" t="s">
        <v>5</v>
      </c>
      <c r="D49" s="1141"/>
      <c r="E49" s="1142"/>
      <c r="F49" s="19" t="s">
        <v>522</v>
      </c>
      <c r="G49" s="20">
        <v>3.22</v>
      </c>
      <c r="H49" s="20">
        <v>1.06</v>
      </c>
      <c r="I49" s="20">
        <v>0.75</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election activeCell="BV9" sqref="BV9:CC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t="s">
        <v>522</v>
      </c>
      <c r="G34" s="33" t="s">
        <v>525</v>
      </c>
      <c r="H34" s="33" t="s">
        <v>526</v>
      </c>
      <c r="I34" s="33" t="s">
        <v>527</v>
      </c>
      <c r="J34" s="34" t="s">
        <v>528</v>
      </c>
      <c r="K34" s="22"/>
      <c r="L34" s="22"/>
      <c r="M34" s="22"/>
      <c r="N34" s="22"/>
      <c r="O34" s="22"/>
      <c r="P34" s="22"/>
    </row>
    <row r="35" spans="1:16" ht="39" customHeight="1">
      <c r="A35" s="22"/>
      <c r="B35" s="35"/>
      <c r="C35" s="1143" t="s">
        <v>529</v>
      </c>
      <c r="D35" s="1144"/>
      <c r="E35" s="1145"/>
      <c r="F35" s="36">
        <v>0.19</v>
      </c>
      <c r="G35" s="37">
        <v>0.06</v>
      </c>
      <c r="H35" s="37">
        <v>0</v>
      </c>
      <c r="I35" s="37" t="s">
        <v>530</v>
      </c>
      <c r="J35" s="38" t="s">
        <v>531</v>
      </c>
      <c r="K35" s="22"/>
      <c r="L35" s="22"/>
      <c r="M35" s="22"/>
      <c r="N35" s="22"/>
      <c r="O35" s="22"/>
      <c r="P35" s="22"/>
    </row>
    <row r="36" spans="1:16" ht="39" customHeight="1">
      <c r="A36" s="22"/>
      <c r="B36" s="35"/>
      <c r="C36" s="1143" t="s">
        <v>532</v>
      </c>
      <c r="D36" s="1144"/>
      <c r="E36" s="1145"/>
      <c r="F36" s="36">
        <v>6.33</v>
      </c>
      <c r="G36" s="37">
        <v>5.66</v>
      </c>
      <c r="H36" s="37">
        <v>5.78</v>
      </c>
      <c r="I36" s="37">
        <v>6.1</v>
      </c>
      <c r="J36" s="38">
        <v>6.24</v>
      </c>
      <c r="K36" s="22"/>
      <c r="L36" s="22"/>
      <c r="M36" s="22"/>
      <c r="N36" s="22"/>
      <c r="O36" s="22"/>
      <c r="P36" s="22"/>
    </row>
    <row r="37" spans="1:16" ht="39" customHeight="1">
      <c r="A37" s="22"/>
      <c r="B37" s="35"/>
      <c r="C37" s="1143" t="s">
        <v>533</v>
      </c>
      <c r="D37" s="1144"/>
      <c r="E37" s="1145"/>
      <c r="F37" s="36">
        <v>3.87</v>
      </c>
      <c r="G37" s="37">
        <v>3.53</v>
      </c>
      <c r="H37" s="37">
        <v>3.52</v>
      </c>
      <c r="I37" s="37">
        <v>4.18</v>
      </c>
      <c r="J37" s="38">
        <v>3.52</v>
      </c>
      <c r="K37" s="22"/>
      <c r="L37" s="22"/>
      <c r="M37" s="22"/>
      <c r="N37" s="22"/>
      <c r="O37" s="22"/>
      <c r="P37" s="22"/>
    </row>
    <row r="38" spans="1:16" ht="39" customHeight="1">
      <c r="A38" s="22"/>
      <c r="B38" s="35"/>
      <c r="C38" s="1143" t="s">
        <v>534</v>
      </c>
      <c r="D38" s="1144"/>
      <c r="E38" s="1145"/>
      <c r="F38" s="36" t="s">
        <v>535</v>
      </c>
      <c r="G38" s="37">
        <v>0.01</v>
      </c>
      <c r="H38" s="37">
        <v>0.66</v>
      </c>
      <c r="I38" s="37">
        <v>1.51</v>
      </c>
      <c r="J38" s="38">
        <v>0.99</v>
      </c>
      <c r="K38" s="22"/>
      <c r="L38" s="22"/>
      <c r="M38" s="22"/>
      <c r="N38" s="22"/>
      <c r="O38" s="22"/>
      <c r="P38" s="22"/>
    </row>
    <row r="39" spans="1:16" ht="39" customHeight="1">
      <c r="A39" s="22"/>
      <c r="B39" s="35"/>
      <c r="C39" s="1143" t="s">
        <v>536</v>
      </c>
      <c r="D39" s="1144"/>
      <c r="E39" s="1145"/>
      <c r="F39" s="36">
        <v>0.31</v>
      </c>
      <c r="G39" s="37">
        <v>0.15</v>
      </c>
      <c r="H39" s="37">
        <v>0.85</v>
      </c>
      <c r="I39" s="37">
        <v>0.59</v>
      </c>
      <c r="J39" s="38">
        <v>0.91</v>
      </c>
      <c r="K39" s="22"/>
      <c r="L39" s="22"/>
      <c r="M39" s="22"/>
      <c r="N39" s="22"/>
      <c r="O39" s="22"/>
      <c r="P39" s="22"/>
    </row>
    <row r="40" spans="1:16" ht="39" customHeight="1">
      <c r="A40" s="22"/>
      <c r="B40" s="35"/>
      <c r="C40" s="1143" t="s">
        <v>537</v>
      </c>
      <c r="D40" s="1144"/>
      <c r="E40" s="1145"/>
      <c r="F40" s="36">
        <v>0.02</v>
      </c>
      <c r="G40" s="37">
        <v>0.15</v>
      </c>
      <c r="H40" s="37">
        <v>0.37</v>
      </c>
      <c r="I40" s="37">
        <v>0.22</v>
      </c>
      <c r="J40" s="38">
        <v>0.06</v>
      </c>
      <c r="K40" s="22"/>
      <c r="L40" s="22"/>
      <c r="M40" s="22"/>
      <c r="N40" s="22"/>
      <c r="O40" s="22"/>
      <c r="P40" s="22"/>
    </row>
    <row r="41" spans="1:16" ht="39" customHeight="1">
      <c r="A41" s="22"/>
      <c r="B41" s="35"/>
      <c r="C41" s="1143" t="s">
        <v>538</v>
      </c>
      <c r="D41" s="1144"/>
      <c r="E41" s="1145"/>
      <c r="F41" s="36">
        <v>0.15</v>
      </c>
      <c r="G41" s="37" t="s">
        <v>539</v>
      </c>
      <c r="H41" s="37" t="s">
        <v>531</v>
      </c>
      <c r="I41" s="37" t="s">
        <v>540</v>
      </c>
      <c r="J41" s="38">
        <v>0.03</v>
      </c>
      <c r="K41" s="22"/>
      <c r="L41" s="22"/>
      <c r="M41" s="22"/>
      <c r="N41" s="22"/>
      <c r="O41" s="22"/>
      <c r="P41" s="22"/>
    </row>
    <row r="42" spans="1:16" ht="39" customHeight="1">
      <c r="A42" s="22"/>
      <c r="B42" s="39"/>
      <c r="C42" s="1143" t="s">
        <v>541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542</v>
      </c>
      <c r="D43" s="1147"/>
      <c r="E43" s="1148"/>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55" zoomScaleNormal="55" zoomScaleSheetLayoutView="55" workbookViewId="0">
      <selection activeCell="BV9" sqref="BV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1938</v>
      </c>
      <c r="L45" s="60">
        <v>2001</v>
      </c>
      <c r="M45" s="60">
        <v>1992</v>
      </c>
      <c r="N45" s="60">
        <v>2028</v>
      </c>
      <c r="O45" s="61">
        <v>2297</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586</v>
      </c>
      <c r="L48" s="64">
        <v>609</v>
      </c>
      <c r="M48" s="64">
        <v>619</v>
      </c>
      <c r="N48" s="64">
        <v>648</v>
      </c>
      <c r="O48" s="65">
        <v>660</v>
      </c>
      <c r="P48" s="48"/>
      <c r="Q48" s="48"/>
      <c r="R48" s="48"/>
      <c r="S48" s="48"/>
      <c r="T48" s="48"/>
      <c r="U48" s="48"/>
    </row>
    <row r="49" spans="1:21" ht="30.75" customHeight="1">
      <c r="A49" s="48"/>
      <c r="B49" s="1161"/>
      <c r="C49" s="1162"/>
      <c r="D49" s="62"/>
      <c r="E49" s="1153" t="s">
        <v>16</v>
      </c>
      <c r="F49" s="1153"/>
      <c r="G49" s="1153"/>
      <c r="H49" s="1153"/>
      <c r="I49" s="1153"/>
      <c r="J49" s="1154"/>
      <c r="K49" s="63">
        <v>289</v>
      </c>
      <c r="L49" s="64">
        <v>196</v>
      </c>
      <c r="M49" s="64">
        <v>183</v>
      </c>
      <c r="N49" s="64">
        <v>181</v>
      </c>
      <c r="O49" s="65">
        <v>183</v>
      </c>
      <c r="P49" s="48"/>
      <c r="Q49" s="48"/>
      <c r="R49" s="48"/>
      <c r="S49" s="48"/>
      <c r="T49" s="48"/>
      <c r="U49" s="48"/>
    </row>
    <row r="50" spans="1:21" ht="30.75" customHeight="1">
      <c r="A50" s="48"/>
      <c r="B50" s="1161"/>
      <c r="C50" s="1162"/>
      <c r="D50" s="62"/>
      <c r="E50" s="1153" t="s">
        <v>17</v>
      </c>
      <c r="F50" s="1153"/>
      <c r="G50" s="1153"/>
      <c r="H50" s="1153"/>
      <c r="I50" s="1153"/>
      <c r="J50" s="1154"/>
      <c r="K50" s="63">
        <v>20</v>
      </c>
      <c r="L50" s="64">
        <v>20</v>
      </c>
      <c r="M50" s="64">
        <v>14</v>
      </c>
      <c r="N50" s="64">
        <v>5</v>
      </c>
      <c r="O50" s="65">
        <v>5</v>
      </c>
      <c r="P50" s="48"/>
      <c r="Q50" s="48"/>
      <c r="R50" s="48"/>
      <c r="S50" s="48"/>
      <c r="T50" s="48"/>
      <c r="U50" s="48"/>
    </row>
    <row r="51" spans="1:21" ht="30.75" customHeight="1">
      <c r="A51" s="48"/>
      <c r="B51" s="1163"/>
      <c r="C51" s="1164"/>
      <c r="D51" s="66"/>
      <c r="E51" s="1153" t="s">
        <v>18</v>
      </c>
      <c r="F51" s="1153"/>
      <c r="G51" s="1153"/>
      <c r="H51" s="1153"/>
      <c r="I51" s="1153"/>
      <c r="J51" s="1154"/>
      <c r="K51" s="63">
        <v>8</v>
      </c>
      <c r="L51" s="64">
        <v>2</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1612</v>
      </c>
      <c r="L52" s="64">
        <v>1605</v>
      </c>
      <c r="M52" s="64">
        <v>1660</v>
      </c>
      <c r="N52" s="64">
        <v>1779</v>
      </c>
      <c r="O52" s="65">
        <v>1982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1229</v>
      </c>
      <c r="L53" s="69">
        <v>1223</v>
      </c>
      <c r="M53" s="69">
        <v>1149</v>
      </c>
      <c r="N53" s="69">
        <v>1084</v>
      </c>
      <c r="O53" s="70">
        <v>1164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55" zoomScaleNormal="55" zoomScaleSheetLayoutView="100" workbookViewId="0">
      <selection activeCell="BV9" sqref="BV9:CC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21393</v>
      </c>
      <c r="J41" s="83">
        <v>22610</v>
      </c>
      <c r="K41" s="83">
        <v>22764</v>
      </c>
      <c r="L41" s="83">
        <v>22785</v>
      </c>
      <c r="M41" s="84">
        <v>23505</v>
      </c>
    </row>
    <row r="42" spans="2:13" ht="27.75" customHeight="1">
      <c r="B42" s="1169"/>
      <c r="C42" s="1170"/>
      <c r="D42" s="85"/>
      <c r="E42" s="1173" t="s">
        <v>26</v>
      </c>
      <c r="F42" s="1173"/>
      <c r="G42" s="1173"/>
      <c r="H42" s="1174"/>
      <c r="I42" s="86">
        <v>134</v>
      </c>
      <c r="J42" s="87">
        <v>31</v>
      </c>
      <c r="K42" s="87">
        <v>16</v>
      </c>
      <c r="L42" s="87">
        <v>11</v>
      </c>
      <c r="M42" s="88">
        <v>5</v>
      </c>
    </row>
    <row r="43" spans="2:13" ht="27.75" customHeight="1">
      <c r="B43" s="1169"/>
      <c r="C43" s="1170"/>
      <c r="D43" s="85"/>
      <c r="E43" s="1173" t="s">
        <v>27</v>
      </c>
      <c r="F43" s="1173"/>
      <c r="G43" s="1173"/>
      <c r="H43" s="1174"/>
      <c r="I43" s="86">
        <v>8468</v>
      </c>
      <c r="J43" s="87">
        <v>8762</v>
      </c>
      <c r="K43" s="87">
        <v>8752</v>
      </c>
      <c r="L43" s="87">
        <v>8916</v>
      </c>
      <c r="M43" s="88">
        <v>9157</v>
      </c>
    </row>
    <row r="44" spans="2:13" ht="27.75" customHeight="1">
      <c r="B44" s="1169"/>
      <c r="C44" s="1170"/>
      <c r="D44" s="85"/>
      <c r="E44" s="1173" t="s">
        <v>28</v>
      </c>
      <c r="F44" s="1173"/>
      <c r="G44" s="1173"/>
      <c r="H44" s="1174"/>
      <c r="I44" s="86">
        <v>1299</v>
      </c>
      <c r="J44" s="87">
        <v>1099</v>
      </c>
      <c r="K44" s="87">
        <v>1527</v>
      </c>
      <c r="L44" s="87">
        <v>2695</v>
      </c>
      <c r="M44" s="88">
        <v>2935</v>
      </c>
    </row>
    <row r="45" spans="2:13" ht="27.75" customHeight="1">
      <c r="B45" s="1169"/>
      <c r="C45" s="1170"/>
      <c r="D45" s="85"/>
      <c r="E45" s="1173" t="s">
        <v>29</v>
      </c>
      <c r="F45" s="1173"/>
      <c r="G45" s="1173"/>
      <c r="H45" s="1174"/>
      <c r="I45" s="86">
        <v>955</v>
      </c>
      <c r="J45" s="87">
        <v>959</v>
      </c>
      <c r="K45" s="87">
        <v>1002</v>
      </c>
      <c r="L45" s="87">
        <v>773</v>
      </c>
      <c r="M45" s="88">
        <v>931</v>
      </c>
    </row>
    <row r="46" spans="2:13" ht="27.75" customHeight="1">
      <c r="B46" s="1169"/>
      <c r="C46" s="1170"/>
      <c r="D46" s="85"/>
      <c r="E46" s="1173" t="s">
        <v>30</v>
      </c>
      <c r="F46" s="1173"/>
      <c r="G46" s="1173"/>
      <c r="H46" s="1174"/>
      <c r="I46" s="86">
        <v>5</v>
      </c>
      <c r="J46" s="87">
        <v>0</v>
      </c>
      <c r="K46" s="87" t="s">
        <v>477</v>
      </c>
      <c r="L46" s="87" t="s">
        <v>477</v>
      </c>
      <c r="M46" s="88" t="s">
        <v>477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1078</v>
      </c>
      <c r="J49" s="87">
        <v>2228</v>
      </c>
      <c r="K49" s="87">
        <v>2387</v>
      </c>
      <c r="L49" s="87">
        <v>2772</v>
      </c>
      <c r="M49" s="88">
        <v>2941</v>
      </c>
    </row>
    <row r="50" spans="2:13" ht="27.75" customHeight="1">
      <c r="B50" s="1169"/>
      <c r="C50" s="1170"/>
      <c r="D50" s="85"/>
      <c r="E50" s="1173" t="s">
        <v>35</v>
      </c>
      <c r="F50" s="1173"/>
      <c r="G50" s="1173"/>
      <c r="H50" s="1174"/>
      <c r="I50" s="86" t="s">
        <v>477</v>
      </c>
      <c r="J50" s="87" t="s">
        <v>477</v>
      </c>
      <c r="K50" s="87" t="s">
        <v>477</v>
      </c>
      <c r="L50" s="87" t="s">
        <v>477</v>
      </c>
      <c r="M50" s="88" t="s">
        <v>477</v>
      </c>
    </row>
    <row r="51" spans="2:13" ht="27.75" customHeight="1">
      <c r="B51" s="1171"/>
      <c r="C51" s="1172"/>
      <c r="D51" s="85"/>
      <c r="E51" s="1173" t="s">
        <v>36</v>
      </c>
      <c r="F51" s="1173"/>
      <c r="G51" s="1173"/>
      <c r="H51" s="1174"/>
      <c r="I51" s="86">
        <v>23581</v>
      </c>
      <c r="J51" s="87">
        <v>24749</v>
      </c>
      <c r="K51" s="87">
        <v>25298</v>
      </c>
      <c r="L51" s="87">
        <v>25731</v>
      </c>
      <c r="M51" s="88">
        <v>26560</v>
      </c>
    </row>
    <row r="52" spans="2:13" ht="27.75" customHeight="1" thickBot="1">
      <c r="B52" s="1175" t="s">
        <v>37</v>
      </c>
      <c r="C52" s="1176"/>
      <c r="D52" s="90"/>
      <c r="E52" s="1177" t="s">
        <v>38</v>
      </c>
      <c r="F52" s="1177"/>
      <c r="G52" s="1177"/>
      <c r="H52" s="1178"/>
      <c r="I52" s="91">
        <v>7596</v>
      </c>
      <c r="J52" s="92">
        <v>6485</v>
      </c>
      <c r="K52" s="92">
        <v>6376</v>
      </c>
      <c r="L52" s="92">
        <v>6678</v>
      </c>
      <c r="M52" s="93">
        <v>7033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74908</v>
      </c>
      <c r="E3" s="116"/>
      <c r="F3" s="117">
        <v>47847</v>
      </c>
      <c r="G3" s="118"/>
      <c r="H3" s="119"/>
    </row>
    <row r="4" spans="1:8">
      <c r="A4" s="120"/>
      <c r="B4" s="121"/>
      <c r="C4" s="122"/>
      <c r="D4" s="123">
        <v>43557</v>
      </c>
      <c r="E4" s="124"/>
      <c r="F4" s="125">
        <v>27406</v>
      </c>
      <c r="G4" s="126"/>
      <c r="H4" s="127"/>
    </row>
    <row r="5" spans="1:8">
      <c r="A5" s="108" t="s">
        <v>511</v>
      </c>
      <c r="B5" s="113"/>
      <c r="C5" s="114"/>
      <c r="D5" s="115">
        <v>55376</v>
      </c>
      <c r="E5" s="116"/>
      <c r="F5" s="117">
        <v>44162</v>
      </c>
      <c r="G5" s="118"/>
      <c r="H5" s="119"/>
    </row>
    <row r="6" spans="1:8">
      <c r="A6" s="120"/>
      <c r="B6" s="121"/>
      <c r="C6" s="122"/>
      <c r="D6" s="123">
        <v>37351</v>
      </c>
      <c r="E6" s="124"/>
      <c r="F6" s="125">
        <v>24931</v>
      </c>
      <c r="G6" s="126"/>
      <c r="H6" s="127"/>
    </row>
    <row r="7" spans="1:8">
      <c r="A7" s="108" t="s">
        <v>512</v>
      </c>
      <c r="B7" s="113"/>
      <c r="C7" s="114"/>
      <c r="D7" s="115">
        <v>38582</v>
      </c>
      <c r="E7" s="116"/>
      <c r="F7" s="117">
        <v>51704</v>
      </c>
      <c r="G7" s="118"/>
      <c r="H7" s="119"/>
    </row>
    <row r="8" spans="1:8">
      <c r="A8" s="120"/>
      <c r="B8" s="121"/>
      <c r="C8" s="122"/>
      <c r="D8" s="123">
        <v>16832</v>
      </c>
      <c r="E8" s="124"/>
      <c r="F8" s="125">
        <v>26896</v>
      </c>
      <c r="G8" s="126"/>
      <c r="H8" s="127"/>
    </row>
    <row r="9" spans="1:8">
      <c r="A9" s="108" t="s">
        <v>513</v>
      </c>
      <c r="B9" s="113"/>
      <c r="C9" s="114"/>
      <c r="D9" s="115">
        <v>22661</v>
      </c>
      <c r="E9" s="116"/>
      <c r="F9" s="117">
        <v>52678</v>
      </c>
      <c r="G9" s="118"/>
      <c r="H9" s="119"/>
    </row>
    <row r="10" spans="1:8">
      <c r="A10" s="120"/>
      <c r="B10" s="121"/>
      <c r="C10" s="122"/>
      <c r="D10" s="123">
        <v>14736</v>
      </c>
      <c r="E10" s="124"/>
      <c r="F10" s="125">
        <v>30185</v>
      </c>
      <c r="G10" s="126"/>
      <c r="H10" s="127"/>
    </row>
    <row r="11" spans="1:8">
      <c r="A11" s="108" t="s">
        <v>514</v>
      </c>
      <c r="B11" s="113"/>
      <c r="C11" s="114"/>
      <c r="D11" s="115">
        <v>44427</v>
      </c>
      <c r="E11" s="116"/>
      <c r="F11" s="117">
        <v>69560</v>
      </c>
      <c r="G11" s="118"/>
      <c r="H11" s="119"/>
    </row>
    <row r="12" spans="1:8">
      <c r="A12" s="120"/>
      <c r="B12" s="121"/>
      <c r="C12" s="128"/>
      <c r="D12" s="123">
        <v>30141</v>
      </c>
      <c r="E12" s="124"/>
      <c r="F12" s="125">
        <v>35305</v>
      </c>
      <c r="G12" s="126"/>
      <c r="H12" s="127"/>
    </row>
    <row r="13" spans="1:8">
      <c r="A13" s="108"/>
      <c r="B13" s="113"/>
      <c r="C13" s="129"/>
      <c r="D13" s="130">
        <v>47191</v>
      </c>
      <c r="E13" s="131"/>
      <c r="F13" s="132">
        <v>53190</v>
      </c>
      <c r="G13" s="133"/>
      <c r="H13" s="119"/>
    </row>
    <row r="14" spans="1:8">
      <c r="A14" s="120"/>
      <c r="B14" s="121"/>
      <c r="C14" s="122"/>
      <c r="D14" s="123">
        <v>28523</v>
      </c>
      <c r="E14" s="124"/>
      <c r="F14" s="125">
        <v>28945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3.65</v>
      </c>
      <c r="C19" s="134">
        <f>ROUND(VALUE(SUBSTITUTE(実質収支比率等に係る経年分析!G$48,"▲","-")),2)</f>
        <v>3.35</v>
      </c>
      <c r="D19" s="134">
        <f>ROUND(VALUE(SUBSTITUTE(実質収支比率等に係る経年分析!H$48,"▲","-")),2)</f>
        <v>3.35</v>
      </c>
      <c r="E19" s="134">
        <f>ROUND(VALUE(SUBSTITUTE(実質収支比率等に係る経年分析!I$48,"▲","-")),2)</f>
        <v>4.01</v>
      </c>
      <c r="F19" s="134">
        <f>ROUND(VALUE(SUBSTITUTE(実質収支比率等に係る経年分析!J$48,"▲","-")),2)</f>
        <v>3.37</v>
      </c>
    </row>
    <row r="20" spans="1:11">
      <c r="A20" s="134" t="s">
        <v>43</v>
      </c>
      <c r="B20" s="134">
        <f>ROUND(VALUE(SUBSTITUTE(実質収支比率等に係る経年分析!F$47,"▲","-")),2)</f>
        <v>2.85</v>
      </c>
      <c r="C20" s="134">
        <f>ROUND(VALUE(SUBSTITUTE(実質収支比率等に係る経年分析!G$47,"▲","-")),2)</f>
        <v>8.75</v>
      </c>
      <c r="D20" s="134">
        <f>ROUND(VALUE(SUBSTITUTE(実質収支比率等に係る経年分析!H$47,"▲","-")),2)</f>
        <v>11.9</v>
      </c>
      <c r="E20" s="134">
        <f>ROUND(VALUE(SUBSTITUTE(実質収支比率等に係る経年分析!I$47,"▲","-")),2)</f>
        <v>13.55</v>
      </c>
      <c r="F20" s="134">
        <f>ROUND(VALUE(SUBSTITUTE(実質収支比率等に係る経年分析!J$47,"▲","-")),2)</f>
        <v>14.14</v>
      </c>
    </row>
    <row r="21" spans="1:11">
      <c r="A21" s="134" t="s">
        <v>44</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-2.09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f>IF(ROUND(VALUE(SUBSTITUTE(連結実質赤字比率に係る赤字・黒字の構成分析!G$41,"▲", "-")), 2) &lt; 0, ABS(ROUND(VALUE(SUBSTITUTE(連結実質赤字比率に係る赤字・黒字の構成分析!G$41,"▲", "-")), 2)), NA())</f>
        <v>0.01</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0.02</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0.06</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公共下水道特別会計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0.91</v>
      </c>
    </row>
    <row r="32" spans="1:11">
      <c r="A32" s="135" t="str">
        <f>IF(連結実質赤字比率に係る赤字・黒字の構成分析!C$38="",NA(),連結実質赤字比率に係る赤字・黒字の構成分析!C$38)</f>
        <v>国民健康保険特別会計</v>
      </c>
      <c r="B32" s="135">
        <f>IF(ROUND(VALUE(SUBSTITUTE(連結実質赤字比率に係る赤字・黒字の構成分析!F$38,"▲", "-")), 2) &lt; 0, ABS(ROUND(VALUE(SUBSTITUTE(連結実質赤字比率に係る赤字・黒字の構成分析!F$38,"▲", "-")), 2)), NA())</f>
        <v>1.19</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6.24</v>
      </c>
    </row>
    <row r="35" spans="1:16">
      <c r="A35" s="135" t="str">
        <f>IF(連結実質赤字比率に係る赤字・黒字の構成分析!C$35="",NA(),連結実質赤字比率に係る赤字・黒字の構成分析!C$35)</f>
        <v>訪問看護ステーション事業特別会計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f>IF(ROUND(VALUE(SUBSTITUTE(連結実質赤字比率に係る赤字・黒字の構成分析!I$35,"▲", "-")), 2) &lt; 0, ABS(ROUND(VALUE(SUBSTITUTE(連結実質赤字比率に係る赤字・黒字の構成分析!I$35,"▲", "-")), 2)), NA())</f>
        <v>0.03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0.02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住宅新築資金等貸付特別会計</v>
      </c>
      <c r="B36" s="135">
        <f>IF(ROUND(VALUE(SUBSTITUTE(連結実質赤字比率に係る赤字・黒字の構成分析!F$34,"▲", "-")), 2) &lt; 0, ABS(ROUND(VALUE(SUBSTITUTE(連結実質赤字比率に係る赤字・黒字の構成分析!F$34,"▲", "-")), 2)), NA())</f>
        <v>0.22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1612</v>
      </c>
      <c r="E42" s="136"/>
      <c r="F42" s="136"/>
      <c r="G42" s="136">
        <f>'実質公債費比率（分子）の構造'!L$52</f>
        <v>1605</v>
      </c>
      <c r="H42" s="136"/>
      <c r="I42" s="136"/>
      <c r="J42" s="136">
        <f>'実質公債費比率（分子）の構造'!M$52</f>
        <v>1660</v>
      </c>
      <c r="K42" s="136"/>
      <c r="L42" s="136"/>
      <c r="M42" s="136">
        <f>'実質公債費比率（分子）の構造'!N$52</f>
        <v>1779</v>
      </c>
      <c r="N42" s="136"/>
      <c r="O42" s="136"/>
      <c r="P42" s="136">
        <f>'実質公債費比率（分子）の構造'!O$52</f>
        <v>1982</v>
      </c>
    </row>
    <row r="43" spans="1:16">
      <c r="A43" s="136" t="s">
        <v>52</v>
      </c>
      <c r="B43" s="136">
        <f>'実質公債費比率（分子）の構造'!K$51</f>
        <v>8</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20</v>
      </c>
      <c r="C44" s="136"/>
      <c r="D44" s="136"/>
      <c r="E44" s="136">
        <f>'実質公債費比率（分子）の構造'!L$50</f>
        <v>20</v>
      </c>
      <c r="F44" s="136"/>
      <c r="G44" s="136"/>
      <c r="H44" s="136">
        <f>'実質公債費比率（分子）の構造'!M$50</f>
        <v>14</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289</v>
      </c>
      <c r="C45" s="136"/>
      <c r="D45" s="136"/>
      <c r="E45" s="136">
        <f>'実質公債費比率（分子）の構造'!L$49</f>
        <v>196</v>
      </c>
      <c r="F45" s="136"/>
      <c r="G45" s="136"/>
      <c r="H45" s="136">
        <f>'実質公債費比率（分子）の構造'!M$49</f>
        <v>183</v>
      </c>
      <c r="I45" s="136"/>
      <c r="J45" s="136"/>
      <c r="K45" s="136">
        <f>'実質公債費比率（分子）の構造'!N$49</f>
        <v>181</v>
      </c>
      <c r="L45" s="136"/>
      <c r="M45" s="136"/>
      <c r="N45" s="136">
        <f>'実質公債費比率（分子）の構造'!O$49</f>
        <v>183</v>
      </c>
      <c r="O45" s="136"/>
      <c r="P45" s="136"/>
    </row>
    <row r="46" spans="1:16">
      <c r="A46" s="136" t="s">
        <v>55</v>
      </c>
      <c r="B46" s="136">
        <f>'実質公債費比率（分子）の構造'!K$48</f>
        <v>586</v>
      </c>
      <c r="C46" s="136"/>
      <c r="D46" s="136"/>
      <c r="E46" s="136">
        <f>'実質公債費比率（分子）の構造'!L$48</f>
        <v>609</v>
      </c>
      <c r="F46" s="136"/>
      <c r="G46" s="136"/>
      <c r="H46" s="136">
        <f>'実質公債費比率（分子）の構造'!M$48</f>
        <v>619</v>
      </c>
      <c r="I46" s="136"/>
      <c r="J46" s="136"/>
      <c r="K46" s="136">
        <f>'実質公債費比率（分子）の構造'!N$48</f>
        <v>648</v>
      </c>
      <c r="L46" s="136"/>
      <c r="M46" s="136"/>
      <c r="N46" s="136">
        <f>'実質公債費比率（分子）の構造'!O$48</f>
        <v>660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1938</v>
      </c>
      <c r="C49" s="136"/>
      <c r="D49" s="136"/>
      <c r="E49" s="136">
        <f>'実質公債費比率（分子）の構造'!L$45</f>
        <v>2001</v>
      </c>
      <c r="F49" s="136"/>
      <c r="G49" s="136"/>
      <c r="H49" s="136">
        <f>'実質公債費比率（分子）の構造'!M$45</f>
        <v>1992</v>
      </c>
      <c r="I49" s="136"/>
      <c r="J49" s="136"/>
      <c r="K49" s="136">
        <f>'実質公債費比率（分子）の構造'!N$45</f>
        <v>2028</v>
      </c>
      <c r="L49" s="136"/>
      <c r="M49" s="136"/>
      <c r="N49" s="136">
        <f>'実質公債費比率（分子）の構造'!O$45</f>
        <v>2297</v>
      </c>
      <c r="O49" s="136"/>
      <c r="P49" s="136"/>
    </row>
    <row r="50" spans="1:16">
      <c r="A50" s="136" t="s">
        <v>59</v>
      </c>
      <c r="B50" s="136" t="e">
        <f>NA()</f>
        <v>#N/A</v>
      </c>
      <c r="C50" s="136">
        <f>IF(ISNUMBER('実質公債費比率（分子）の構造'!K$53),'実質公債費比率（分子）の構造'!K$53,NA())</f>
        <v>1229</v>
      </c>
      <c r="D50" s="136" t="e">
        <f>NA()</f>
        <v>#N/A</v>
      </c>
      <c r="E50" s="136" t="e">
        <f>NA()</f>
        <v>#N/A</v>
      </c>
      <c r="F50" s="136">
        <f>IF(ISNUMBER('実質公債費比率（分子）の構造'!L$53),'実質公債費比率（分子）の構造'!L$53,NA())</f>
        <v>1223</v>
      </c>
      <c r="G50" s="136" t="e">
        <f>NA()</f>
        <v>#N/A</v>
      </c>
      <c r="H50" s="136" t="e">
        <f>NA()</f>
        <v>#N/A</v>
      </c>
      <c r="I50" s="136">
        <f>IF(ISNUMBER('実質公債費比率（分子）の構造'!M$53),'実質公債費比率（分子）の構造'!M$53,NA())</f>
        <v>1149</v>
      </c>
      <c r="J50" s="136" t="e">
        <f>NA()</f>
        <v>#N/A</v>
      </c>
      <c r="K50" s="136" t="e">
        <f>NA()</f>
        <v>#N/A</v>
      </c>
      <c r="L50" s="136">
        <f>IF(ISNUMBER('実質公債費比率（分子）の構造'!N$53),'実質公債費比率（分子）の構造'!N$53,NA())</f>
        <v>1084</v>
      </c>
      <c r="M50" s="136" t="e">
        <f>NA()</f>
        <v>#N/A</v>
      </c>
      <c r="N50" s="136" t="e">
        <f>NA()</f>
        <v>#N/A</v>
      </c>
      <c r="O50" s="136">
        <f>IF(ISNUMBER('実質公債費比率（分子）の構造'!O$53),'実質公債費比率（分子）の構造'!O$53,NA())</f>
        <v>1164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23581</v>
      </c>
      <c r="E56" s="135"/>
      <c r="F56" s="135"/>
      <c r="G56" s="135">
        <f>'将来負担比率（分子）の構造'!J$51</f>
        <v>24749</v>
      </c>
      <c r="H56" s="135"/>
      <c r="I56" s="135"/>
      <c r="J56" s="135">
        <f>'将来負担比率（分子）の構造'!K$51</f>
        <v>25298</v>
      </c>
      <c r="K56" s="135"/>
      <c r="L56" s="135"/>
      <c r="M56" s="135">
        <f>'将来負担比率（分子）の構造'!L$51</f>
        <v>25731</v>
      </c>
      <c r="N56" s="135"/>
      <c r="O56" s="135"/>
      <c r="P56" s="135">
        <f>'将来負担比率（分子）の構造'!M$51</f>
        <v>26560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1078</v>
      </c>
      <c r="E58" s="135"/>
      <c r="F58" s="135"/>
      <c r="G58" s="135">
        <f>'将来負担比率（分子）の構造'!J$49</f>
        <v>2228</v>
      </c>
      <c r="H58" s="135"/>
      <c r="I58" s="135"/>
      <c r="J58" s="135">
        <f>'将来負担比率（分子）の構造'!K$49</f>
        <v>2387</v>
      </c>
      <c r="K58" s="135"/>
      <c r="L58" s="135"/>
      <c r="M58" s="135">
        <f>'将来負担比率（分子）の構造'!L$49</f>
        <v>2772</v>
      </c>
      <c r="N58" s="135"/>
      <c r="O58" s="135"/>
      <c r="P58" s="135">
        <f>'将来負担比率（分子）の構造'!M$49</f>
        <v>2941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955</v>
      </c>
      <c r="C62" s="135"/>
      <c r="D62" s="135"/>
      <c r="E62" s="135">
        <f>'将来負担比率（分子）の構造'!J$45</f>
        <v>959</v>
      </c>
      <c r="F62" s="135"/>
      <c r="G62" s="135"/>
      <c r="H62" s="135">
        <f>'将来負担比率（分子）の構造'!K$45</f>
        <v>1002</v>
      </c>
      <c r="I62" s="135"/>
      <c r="J62" s="135"/>
      <c r="K62" s="135">
        <f>'将来負担比率（分子）の構造'!L$45</f>
        <v>773</v>
      </c>
      <c r="L62" s="135"/>
      <c r="M62" s="135"/>
      <c r="N62" s="135">
        <f>'将来負担比率（分子）の構造'!M$45</f>
        <v>931</v>
      </c>
      <c r="O62" s="135"/>
      <c r="P62" s="135"/>
    </row>
    <row r="63" spans="1:16">
      <c r="A63" s="135" t="s">
        <v>28</v>
      </c>
      <c r="B63" s="135">
        <f>'将来負担比率（分子）の構造'!I$44</f>
        <v>1299</v>
      </c>
      <c r="C63" s="135"/>
      <c r="D63" s="135"/>
      <c r="E63" s="135">
        <f>'将来負担比率（分子）の構造'!J$44</f>
        <v>1099</v>
      </c>
      <c r="F63" s="135"/>
      <c r="G63" s="135"/>
      <c r="H63" s="135">
        <f>'将来負担比率（分子）の構造'!K$44</f>
        <v>1527</v>
      </c>
      <c r="I63" s="135"/>
      <c r="J63" s="135"/>
      <c r="K63" s="135">
        <f>'将来負担比率（分子）の構造'!L$44</f>
        <v>2695</v>
      </c>
      <c r="L63" s="135"/>
      <c r="M63" s="135"/>
      <c r="N63" s="135">
        <f>'将来負担比率（分子）の構造'!M$44</f>
        <v>2935</v>
      </c>
      <c r="O63" s="135"/>
      <c r="P63" s="135"/>
    </row>
    <row r="64" spans="1:16">
      <c r="A64" s="135" t="s">
        <v>27</v>
      </c>
      <c r="B64" s="135">
        <f>'将来負担比率（分子）の構造'!I$43</f>
        <v>8468</v>
      </c>
      <c r="C64" s="135"/>
      <c r="D64" s="135"/>
      <c r="E64" s="135">
        <f>'将来負担比率（分子）の構造'!J$43</f>
        <v>8762</v>
      </c>
      <c r="F64" s="135"/>
      <c r="G64" s="135"/>
      <c r="H64" s="135">
        <f>'将来負担比率（分子）の構造'!K$43</f>
        <v>8752</v>
      </c>
      <c r="I64" s="135"/>
      <c r="J64" s="135"/>
      <c r="K64" s="135">
        <f>'将来負担比率（分子）の構造'!L$43</f>
        <v>8916</v>
      </c>
      <c r="L64" s="135"/>
      <c r="M64" s="135"/>
      <c r="N64" s="135">
        <f>'将来負担比率（分子）の構造'!M$43</f>
        <v>9157</v>
      </c>
      <c r="O64" s="135"/>
      <c r="P64" s="135"/>
    </row>
    <row r="65" spans="1:16">
      <c r="A65" s="135" t="s">
        <v>26</v>
      </c>
      <c r="B65" s="135">
        <f>'将来負担比率（分子）の構造'!I$42</f>
        <v>134</v>
      </c>
      <c r="C65" s="135"/>
      <c r="D65" s="135"/>
      <c r="E65" s="135">
        <f>'将来負担比率（分子）の構造'!J$42</f>
        <v>31</v>
      </c>
      <c r="F65" s="135"/>
      <c r="G65" s="135"/>
      <c r="H65" s="135">
        <f>'将来負担比率（分子）の構造'!K$42</f>
        <v>16</v>
      </c>
      <c r="I65" s="135"/>
      <c r="J65" s="135"/>
      <c r="K65" s="135">
        <f>'将来負担比率（分子）の構造'!L$42</f>
        <v>11</v>
      </c>
      <c r="L65" s="135"/>
      <c r="M65" s="135"/>
      <c r="N65" s="135">
        <f>'将来負担比率（分子）の構造'!M$42</f>
        <v>5</v>
      </c>
      <c r="O65" s="135"/>
      <c r="P65" s="135"/>
    </row>
    <row r="66" spans="1:16">
      <c r="A66" s="135" t="s">
        <v>25</v>
      </c>
      <c r="B66" s="135">
        <f>'将来負担比率（分子）の構造'!I$41</f>
        <v>21393</v>
      </c>
      <c r="C66" s="135"/>
      <c r="D66" s="135"/>
      <c r="E66" s="135">
        <f>'将来負担比率（分子）の構造'!J$41</f>
        <v>22610</v>
      </c>
      <c r="F66" s="135"/>
      <c r="G66" s="135"/>
      <c r="H66" s="135">
        <f>'将来負担比率（分子）の構造'!K$41</f>
        <v>22764</v>
      </c>
      <c r="I66" s="135"/>
      <c r="J66" s="135"/>
      <c r="K66" s="135">
        <f>'将来負担比率（分子）の構造'!L$41</f>
        <v>22785</v>
      </c>
      <c r="L66" s="135"/>
      <c r="M66" s="135"/>
      <c r="N66" s="135">
        <f>'将来負担比率（分子）の構造'!M$41</f>
        <v>23505</v>
      </c>
      <c r="O66" s="135"/>
      <c r="P66" s="135"/>
    </row>
    <row r="67" spans="1:16">
      <c r="A67" s="135" t="s">
        <v>63</v>
      </c>
      <c r="B67" s="135" t="e">
        <f>NA()</f>
        <v>#N/A</v>
      </c>
      <c r="C67" s="135">
        <f>IF(ISNUMBER('将来負担比率（分子）の構造'!I$52), IF('将来負担比率（分子）の構造'!I$52 &lt; 0, 0, '将来負担比率（分子）の構造'!I$52), NA())</f>
        <v>7596</v>
      </c>
      <c r="D67" s="135" t="e">
        <f>NA()</f>
        <v>#N/A</v>
      </c>
      <c r="E67" s="135" t="e">
        <f>NA()</f>
        <v>#N/A</v>
      </c>
      <c r="F67" s="135">
        <f>IF(ISNUMBER('将来負担比率（分子）の構造'!J$52), IF('将来負担比率（分子）の構造'!J$52 &lt; 0, 0, '将来負担比率（分子）の構造'!J$52), NA())</f>
        <v>6485</v>
      </c>
      <c r="G67" s="135" t="e">
        <f>NA()</f>
        <v>#N/A</v>
      </c>
      <c r="H67" s="135" t="e">
        <f>NA()</f>
        <v>#N/A</v>
      </c>
      <c r="I67" s="135">
        <f>IF(ISNUMBER('将来負担比率（分子）の構造'!K$52), IF('将来負担比率（分子）の構造'!K$52 &lt; 0, 0, '将来負担比率（分子）の構造'!K$52), NA())</f>
        <v>6376</v>
      </c>
      <c r="J67" s="135" t="e">
        <f>NA()</f>
        <v>#N/A</v>
      </c>
      <c r="K67" s="135" t="e">
        <f>NA()</f>
        <v>#N/A</v>
      </c>
      <c r="L67" s="135">
        <f>IF(ISNUMBER('将来負担比率（分子）の構造'!L$52), IF('将来負担比率（分子）の構造'!L$52 &lt; 0, 0, '将来負担比率（分子）の構造'!L$52), NA())</f>
        <v>6678</v>
      </c>
      <c r="M67" s="135" t="e">
        <f>NA()</f>
        <v>#N/A</v>
      </c>
      <c r="N67" s="135" t="e">
        <f>NA()</f>
        <v>#N/A</v>
      </c>
      <c r="O67" s="135">
        <f>IF(ISNUMBER('将来負担比率（分子）の構造'!M$52), IF('将来負担比率（分子）の構造'!M$52 &lt; 0, 0, '将来負担比率（分子）の構造'!M$52), NA())</f>
        <v>7033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k00616</cp:lastModifiedBy>
  <cp:lastPrinted>2015-04-16T06:07:21Z</cp:lastPrinted>
  <dcterms:created xsi:type="dcterms:W3CDTF">2015-02-17T07:07:22Z</dcterms:created>
  <dcterms:modified xsi:type="dcterms:W3CDTF">2017-03-30T01:59:20Z</dcterms:modified>
  <cp:category/>
</cp:coreProperties>
</file>