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BW35" i="9"/>
  <c r="BE35" i="9"/>
  <c r="AM35" i="9"/>
  <c r="BW34" i="9"/>
  <c r="C34" i="9"/>
  <c r="C35" i="9" s="1"/>
  <c r="CO34" i="9" l="1"/>
  <c r="CO35" i="9" s="1"/>
  <c r="BE34" i="9"/>
  <c r="U34" i="9"/>
  <c r="U35" i="9" s="1"/>
  <c r="U36" i="9" s="1"/>
  <c r="U37" i="9" s="1"/>
  <c r="U38"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<sst xmlns="http://schemas.openxmlformats.org/spreadsheetml/2006/main" count="979" uniqueCount="557">
  <si>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</si>
  <si>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</si>
  <si>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</si>
  <si>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</si>
  <si>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</si>
  <si>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</si>
  <si>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</si>
  <si>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</si>
  <si>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</si>
  <si>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</si>
  <si>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</si>
  <si>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</si>
  <si>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</si>
  <si>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</si>
  <si>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</si>
  <si>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</si>
  <si>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</si>
  <si>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</si>
  <si>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</si>
  <si>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</si>
  <si>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</si>
  <si>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</si>
  <si>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</si>
  <si>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</si>
  <si>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</si>
  <si>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</si>
  <si>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</si>
  <si>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</si>
  <si>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</si>
  <si>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</si>
  <si>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</si>
  <si>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</si>
  <si>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</si>
  <si>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</si>
  <si>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</si>
  <si>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</si>
  <si>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</si>
  <si>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</si>
  <si>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</si>
  <si>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</si>
  <si>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</si>
  <si>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</si>
  <si>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</si>
  <si>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</si>
  <si>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</si>
  <si>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</si>
  <si>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</si>
  <si>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</si>
  <si>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</si>
  <si>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</si>
  <si>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</si>
  <si>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</si>
  <si>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</si>
  <si>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</si>
  <si>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</si>
  <si>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</si>
  <si>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</si>
  <si>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</si>
  <si>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</si>
  <si>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</si>
  <si>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</si>
  <si>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</si>
  <si>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</si>
  <si>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</si>
  <si>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</si>
  <si>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</si>
  <si>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</si>
  <si>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</si>
  <si>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</si>
  <si>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</si>
  <si>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</si>
  <si>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</si>
  <si>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</si>
  <si>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</si>
  <si>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</si>
  <si>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</si>
  <si>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</si>
  <si>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</si>
  <si>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</si>
  <si>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</si>
  <si>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</si>
  <si>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</si>
  <si>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湖南市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</si>
  <si>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</si>
  <si>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</si>
  <si>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</si>
  <si>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</si>
  <si>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</si>
  <si>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</si>
  <si>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</si>
  <si>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</si>
  <si>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</si>
  <si>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</si>
  <si>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</si>
  <si>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</si>
  <si>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</si>
  <si>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</si>
  <si>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</si>
  <si>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</si>
  <si>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</si>
  <si>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</si>
  <si>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</si>
  <si>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</si>
  <si>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</si>
  <si>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</si>
  <si>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</si>
  <si>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</si>
  <si>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</si>
  <si>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</si>
  <si>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</si>
  <si>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</si>
  <si>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</si>
  <si>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</si>
  <si>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</si>
  <si>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</si>
  <si>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</si>
  <si>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</si>
  <si>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</si>
  <si>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</si>
  <si>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</si>
  <si>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</si>
  <si>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</si>
  <si>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</si>
  <si>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</si>
  <si>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</si>
  <si>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</si>
  <si>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</si>
  <si>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</si>
  <si>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</si>
  <si>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</si>
  <si>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</si>
  <si>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</si>
  <si>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</si>
  <si>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</si>
  <si>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</si>
  <si>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</si>
  <si>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</si>
  <si>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</si>
  <si>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</si>
  <si>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</si>
  <si>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</si>
  <si>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</si>
  <si>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</si>
  <si>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</si>
  <si>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</si>
  <si>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</si>
  <si>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</si>
  <si>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</si>
  <si>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</si>
  <si>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</si>
  <si>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</si>
  <si>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</si>
  <si>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</si>
  <si>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</si>
  <si>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</si>
  <si>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</si>
  <si>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</si>
  <si>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</si>
  <si>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</si>
  <si>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</si>
  <si>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</si>
  <si>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</si>
  <si>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</si>
  <si>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</si>
  <si>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</si>
  <si>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</si>
  <si>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</si>
  <si>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</si>
  <si>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</si>
  <si>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</si>
  <si>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</si>
  <si>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</si>
  <si>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</si>
  <si>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</si>
  <si>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</si>
  <si>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</si>
  <si>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</si>
  <si>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</si>
  <si>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</si>
  <si>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</si>
  <si>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</si>
  <si>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</si>
  <si>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</si>
  <si>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</si>
  <si>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</si>
  <si>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</si>
  <si>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</si>
  <si>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</si>
  <si>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</si>
  <si>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</si>
  <si>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</si>
  <si>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</si>
  <si>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</si>
  <si>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</si>
  <si>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</si>
  <si>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滋賀県湖南市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</si>
  <si>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</si>
  <si>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</si>
  <si>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</si>
  <si>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</si>
  <si>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</si>
  <si>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</si>
  <si>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</si>
  <si>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</si>
  <si>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</si>
  <si>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</si>
  <si>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</si>
  <si>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</si>
  <si>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</si>
  <si>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</si>
  <si>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</si>
  <si>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</si>
  <si>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</si>
  <si>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</si>
  <si>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</si>
  <si>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</si>
  <si>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</si>
  <si>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</si>
  <si>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</si>
  <si>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</si>
  <si>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</si>
  <si>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</si>
  <si>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</si>
  <si>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</si>
  <si>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</si>
  <si>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</si>
  <si>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</si>
  <si>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</si>
  <si>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</si>
  <si>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</si>
  <si>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</si>
  <si>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</si>
  <si>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</si>
  <si>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</si>
  <si>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</si>
  <si>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</si>
  <si>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</si>
  <si>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</si>
  <si>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</si>
  <si>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</si>
  <si>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</si>
  <si>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</si>
  <si>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</si>
  <si>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</si>
  <si>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</si>
  <si>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</si>
  <si>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</si>
  <si>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</si>
  <si>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</si>
  <si>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</si>
  <si>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</si>
  <si>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</si>
  <si>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</si>
  <si>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</si>
  <si>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</si>
  <si>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</si>
  <si>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</si>
  <si>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</si>
  <si>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</si>
  <si>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</si>
  <si>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</si>
  <si>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</si>
  <si>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</si>
  <si>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</si>
  <si>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</si>
  <si>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</si>
  <si>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</si>
  <si>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</si>
  <si>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</si>
  <si>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</si>
  <si>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</si>
  <si>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</si>
  <si>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</si>
  <si>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</si>
  <si>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</si>
  <si>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</si>
  <si>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</si>
  <si>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</si>
  <si>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</si>
  <si>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</si>
  <si>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</si>
  <si>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</si>
  <si>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</si>
  <si>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</si>
  <si>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</si>
  <si>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</si>
  <si>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</si>
  <si>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</si>
  <si>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</si>
  <si>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</si>
  <si>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</si>
  <si>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</si>
  <si>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</si>
  <si>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</si>
  <si>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</si>
  <si>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</si>
  <si>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</si>
  <si>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</si>
  <si>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</si>
  <si>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</si>
  <si>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</si>
  <si>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</si>
  <si>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</si>
  <si>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</si>
  <si>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</si>
  <si>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</si>
  <si>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</si>
  <si>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</si>
  <si>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</si>
  <si>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</si>
  <si>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</si>
  <si>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</si>
  <si>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</si>
  <si>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</si>
  <si>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</si>
  <si>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</si>
  <si>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</si>
  <si>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</si>
  <si>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</si>
  <si>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</si>
  <si>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</si>
  <si>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</si>
  <si>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</si>
  <si>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</si>
  <si>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</si>
  <si>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</si>
  <si>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</si>
  <si>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</si>
  <si>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</si>
  <si>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</si>
  <si>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</si>
  <si>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</si>
  <si>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</si>
  <si>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</si>
  <si>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</si>
  <si>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</si>
  <si>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</si>
  <si>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</si>
  <si>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</si>
  <si>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</si>
  <si>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</si>
  <si>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</si>
  <si>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</si>
  <si>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</si>
  <si>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</si>
  <si>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</si>
  <si>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滋賀県湖南市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</si>
  <si>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</si>
  <si>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</si>
  <si>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</si>
  <si>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</si>
  <si>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</si>
  <si>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</si>
  <si>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</si>
  <si>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</si>
  <si>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</si>
  <si>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</si>
  <si>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</si>
  <si>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</si>
  <si>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</si>
  <si>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</si>
  <si>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</si>
  <si>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</si>
  <si>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</si>
  <si>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</si>
  <si>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</si>
  <si>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</si>
  <si>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</si>
  <si>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</si>
  <si>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</si>
  <si>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</si>
  <si>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</si>
  <si>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</si>
  <si>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</si>
  <si>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</si>
  <si>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</si>
  <si>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</si>
  <si>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</si>
  <si>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</si>
  <si>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</si>
  <si>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</si>
  <si>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</si>
  <si>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</si>
  <si>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</si>
  <si>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</si>
  <si>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訪問看護ステーション事業特別会計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</si>
  <si>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</si>
  <si>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</si>
  <si>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</si>
  <si>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</si>
  <si>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</si>
  <si>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</si>
  <si>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</si>
  <si>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</si>
  <si>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</si>
  <si>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</si>
  <si>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</si>
  <si>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</si>
  <si>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</si>
  <si>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</si>
  <si>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</si>
  <si>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</si>
  <si>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</si>
  <si>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</si>
  <si>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</si>
  <si>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</si>
  <si>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</si>
  <si>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</si>
  <si>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</si>
  <si>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</si>
  <si>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</si>
  <si>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</si>
  <si>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</si>
  <si>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</si>
  <si>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</si>
  <si>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</si>
  <si>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</si>
  <si>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</si>
  <si>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</si>
  <si>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</si>
  <si>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</si>
  <si>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</si>
  <si>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</si>
  <si>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</si>
  <si>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</si>
  <si>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</si>
  <si>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</si>
  <si>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</si>
  <si>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</si>
  <si>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</si>
  <si>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</si>
  <si>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</si>
  <si>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</si>
  <si>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</si>
  <si>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</si>
  <si>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</si>
  <si>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</si>
  <si>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</si>
  <si>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</si>
  <si>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</si>
  <si>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</si>
  <si>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</si>
  <si>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</si>
  <si>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</si>
  <si>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</si>
  <si>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</si>
  <si>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</si>
  <si>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</si>
  <si>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</si>
  <si>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</si>
  <si>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</si>
  <si>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</si>
  <si>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</si>
  <si>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</si>
  <si>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</si>
  <si>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</si>
  <si>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</si>
  <si>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</si>
  <si>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</si>
  <si>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</si>
  <si>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</si>
  <si>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</si>
  <si>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</si>
  <si>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</si>
  <si>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</si>
  <si>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</si>
  <si>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</si>
  <si>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</si>
  <si>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</si>
  <si>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</si>
  <si>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</si>
  <si>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</si>
  <si>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</si>
  <si>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</si>
  <si>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</si>
  <si>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</si>
  <si>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</si>
  <si>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</si>
  <si>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</si>
  <si>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</si>
  <si>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</si>
  <si>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</si>
  <si>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</si>
  <si>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</si>
  <si>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</si>
  <si>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</si>
  <si>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</si>
  <si>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</si>
  <si>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</si>
  <si>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</si>
  <si>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</si>
  <si>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</si>
  <si>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</si>
  <si>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</si>
  <si>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</si>
  <si>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</si>
  <si>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</si>
  <si>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</si>
  <si>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</si>
  <si>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</si>
  <si>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</si>
  <si>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</si>
  <si>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</si>
  <si>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</si>
  <si>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</si>
  <si>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</si>
  <si>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</si>
  <si>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</si>
  <si>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</si>
  <si>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</si>
  <si>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</si>
  <si>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</si>
  <si>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</si>
  <si>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</si>
  <si>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</si>
  <si>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</si>
  <si>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</si>
  <si>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</si>
  <si>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</si>
  <si>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</si>
  <si>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</si>
  <si>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</si>
  <si>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2.09</t>
  </si>
  <si>
    <t>▲ 3.36</t>
  </si>
  <si>
    <t>住宅新築資金等貸付特別会計</t>
  </si>
  <si>
    <t>▲ 0.18</t>
  </si>
  <si>
    <t>▲ 0.16</t>
  </si>
  <si>
    <t>▲ 0.15</t>
  </si>
  <si>
    <t>▲ 0.14</t>
  </si>
  <si>
    <t>訪問看護ステーション事業特別会計</t>
  </si>
  <si>
    <t>▲ 0.03</t>
  </si>
  <si>
    <t>▲ 0.02</t>
  </si>
  <si>
    <t>水道事業会計</t>
  </si>
  <si>
    <t>一般会計</t>
  </si>
  <si>
    <t>国民健康保険特別会計</t>
  </si>
  <si>
    <t>介護保険特別会計</t>
  </si>
  <si>
    <t>公共下水道特別会計</t>
  </si>
  <si>
    <t>国民健康保険診療所特別会計</t>
  </si>
  <si>
    <t>▲ 0.00</t>
  </si>
  <si>
    <t>▲ 0.01</t>
  </si>
  <si>
    <t>▲ 0.05</t>
  </si>
  <si>
    <t>その他会計（赤字）</t>
  </si>
  <si>
    <t>その他会計（黒字）</t>
  </si>
  <si>
    <t>湖南市文化体育振興事業団</t>
    <rPh sb="0" eb="2">
      <t>コナン</t>
    </rPh>
    <rPh sb="2" eb="3">
      <t>シ</t>
    </rPh>
    <rPh sb="3" eb="5">
      <t>ブンカ</t>
    </rPh>
    <rPh sb="5" eb="7">
      <t>タイイク</t>
    </rPh>
    <rPh sb="7" eb="9">
      <t>シンコウ</t>
    </rPh>
    <rPh sb="9" eb="12">
      <t>ジギョウダン</t>
    </rPh>
    <phoneticPr fontId="2"/>
  </si>
  <si>
    <t>石部公共サービス</t>
    <rPh sb="0" eb="2">
      <t>イシベ</t>
    </rPh>
    <rPh sb="2" eb="4">
      <t>コウキョウ</t>
    </rPh>
    <phoneticPr fontId="2"/>
  </si>
  <si>
    <t>-</t>
    <phoneticPr fontId="2"/>
  </si>
  <si>
    <t>-</t>
    <phoneticPr fontId="2"/>
  </si>
  <si>
    <t>-</t>
    <phoneticPr fontId="2"/>
  </si>
  <si>
    <t>-</t>
    <phoneticPr fontId="2"/>
  </si>
  <si>
    <t>滋賀県市町村職員退職手当組合　一般会計</t>
    <rPh sb="0" eb="3">
      <t>シガケン</t>
    </rPh>
    <rPh sb="3" eb="6">
      <t>シチョウソン</t>
    </rPh>
    <rPh sb="6" eb="8">
      <t>ショクイン</t>
    </rPh>
    <rPh sb="8" eb="10">
      <t>タイショク</t>
    </rPh>
    <rPh sb="10" eb="12">
      <t>テアテ</t>
    </rPh>
    <rPh sb="12" eb="14">
      <t>クミアイ</t>
    </rPh>
    <rPh sb="15" eb="17">
      <t>イッパン</t>
    </rPh>
    <rPh sb="17" eb="19">
      <t>カイケイ</t>
    </rPh>
    <phoneticPr fontId="2"/>
  </si>
  <si>
    <t>公立甲賀病院組合　一般会計</t>
    <rPh sb="0" eb="2">
      <t>コウリツ</t>
    </rPh>
    <rPh sb="2" eb="4">
      <t>コウカ</t>
    </rPh>
    <rPh sb="4" eb="6">
      <t>ビョウイン</t>
    </rPh>
    <rPh sb="6" eb="8">
      <t>クミアイ</t>
    </rPh>
    <rPh sb="9" eb="11">
      <t>イッパン</t>
    </rPh>
    <rPh sb="11" eb="13">
      <t>カイケイ</t>
    </rPh>
    <phoneticPr fontId="2"/>
  </si>
  <si>
    <t>公立甲賀病院組合　病院事業会計</t>
    <rPh sb="0" eb="2">
      <t>コウリツ</t>
    </rPh>
    <rPh sb="2" eb="4">
      <t>コウカ</t>
    </rPh>
    <rPh sb="4" eb="6">
      <t>ビョウイン</t>
    </rPh>
    <rPh sb="6" eb="8">
      <t>クミアイ</t>
    </rPh>
    <rPh sb="9" eb="11">
      <t>ビョウイン</t>
    </rPh>
    <rPh sb="11" eb="13">
      <t>ジギョウ</t>
    </rPh>
    <rPh sb="13" eb="15">
      <t>カイケイ</t>
    </rPh>
    <phoneticPr fontId="2"/>
  </si>
  <si>
    <t>滋賀県市町村交通災害共済組合　一般会計</t>
    <rPh sb="0" eb="3">
      <t>シガケン</t>
    </rPh>
    <rPh sb="3" eb="6">
      <t>シチョウソン</t>
    </rPh>
    <rPh sb="6" eb="8">
      <t>コウツウ</t>
    </rPh>
    <rPh sb="8" eb="10">
      <t>サイガイ</t>
    </rPh>
    <rPh sb="10" eb="12">
      <t>キョウサイ</t>
    </rPh>
    <rPh sb="12" eb="14">
      <t>クミアイ</t>
    </rPh>
    <rPh sb="15" eb="17">
      <t>イッパン</t>
    </rPh>
    <rPh sb="17" eb="19">
      <t>カイケイ</t>
    </rPh>
    <phoneticPr fontId="2"/>
  </si>
  <si>
    <t>甲賀広域行政組合　一般会計</t>
    <rPh sb="0" eb="2">
      <t>コウカ</t>
    </rPh>
    <rPh sb="2" eb="4">
      <t>コウイキ</t>
    </rPh>
    <rPh sb="4" eb="6">
      <t>ギョウセイ</t>
    </rPh>
    <rPh sb="6" eb="8">
      <t>クミアイ</t>
    </rPh>
    <rPh sb="9" eb="11">
      <t>イッパン</t>
    </rPh>
    <rPh sb="11" eb="13">
      <t>カイケイ</t>
    </rPh>
    <phoneticPr fontId="2"/>
  </si>
  <si>
    <t>滋賀県市町村職員研修センター　一般会計</t>
    <rPh sb="0" eb="3">
      <t>シガケン</t>
    </rPh>
    <rPh sb="3" eb="6">
      <t>シチョウソン</t>
    </rPh>
    <rPh sb="6" eb="8">
      <t>ショクイン</t>
    </rPh>
    <rPh sb="8" eb="10">
      <t>ケンシュウ</t>
    </rPh>
    <rPh sb="15" eb="17">
      <t>イッパン</t>
    </rPh>
    <rPh sb="17" eb="19">
      <t>カイケイ</t>
    </rPh>
    <phoneticPr fontId="2"/>
  </si>
  <si>
    <t>滋賀県後期高齢者医療広域連合　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</si>
  <si>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　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</si>
</sst>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55376</c:v>
                </c:pt>
                <c:pt idx="1">
                  <c:v>38582</c:v>
                </c:pt>
                <c:pt idx="2">
                  <c:v>22661</c:v>
                </c:pt>
                <c:pt idx="3">
                  <c:v>44427</c:v>
                </c:pt>
                <c:pt idx="4">
                  <c:v>72594</c:v>
                </c:pt>
              </c:numCache>
            </c:numRef>
          </c:val>
          <c:smooth val="0"/>
        </c:ser>
        <c:dLbls>
          <c:showLegendKey val="0"/>
          <c:showVal val="0"/>
          <c:showCatName val="0"/>
          <c:showSerName val="0"/>
          <c:showPercent val="0"/>
          <c:showBubbleSize val="0"/>
        </c:dLbls>
        <c:marker val="1"/>
        <c:smooth val="0"/>
        <c:axId val="95045120"/>
        <c:axId val="95047040"/>
      </c:lineChart>
      <c:catAx>
        <c:axId val="95045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47040"/>
        <c:crosses val="autoZero"/>
        <c:auto val="1"/>
        <c:lblAlgn val="ctr"/>
        <c:lblOffset val="100"/>
        <c:tickLblSkip val="1"/>
        <c:tickMarkSkip val="1"/>
        <c:noMultiLvlLbl val="0"/>
      </c:catAx>
      <c:valAx>
        <c:axId val="950470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04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3.35</c:v>
                </c:pt>
                <c:pt idx="1">
                  <c:v>3.35</c:v>
                </c:pt>
                <c:pt idx="2">
                  <c:v>4.01</c:v>
                </c:pt>
                <c:pt idx="3">
                  <c:v>3.37</c:v>
                </c:pt>
                <c:pt idx="4">
                  <c:v>2.83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8.75</c:v>
                </c:pt>
                <c:pt idx="1">
                  <c:v>11.9</c:v>
                </c:pt>
                <c:pt idx="2">
                  <c:v>13.55</c:v>
                </c:pt>
                <c:pt idx="3">
                  <c:v>14.14</c:v>
                </c:pt>
                <c:pt idx="4">
                  <c:v>13.45</c:v>
                </c:pt>
              </c:numCache>
            </c:numRef>
          </c:val>
        </c:ser>
        <c:dLbls>
          <c:showLegendKey val="0"/>
          <c:showVal val="0"/>
          <c:showCatName val="0"/>
          <c:showSerName val="0"/>
          <c:showPercent val="0"/>
          <c:showBubbleSize val="0"/>
        </c:dLbls>
        <c:gapWidth val="250"/>
        <c:overlap val="100"/>
        <c:axId val="106468096"/>
        <c:axId val="10647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3.22</c:v>
                </c:pt>
                <c:pt idx="1">
                  <c:v>1.06</c:v>
                </c:pt>
                <c:pt idx="2">
                  <c:v>0.75</c:v>
                </c:pt>
                <c:pt idx="3">
                  <c:v>-2.09</c:v>
                </c:pt>
                <c:pt idx="4">
                  <c:v>-3.36</c:v>
                </c:pt>
              </c:numCache>
            </c:numRef>
          </c:val>
          <c:smooth val="0"/>
        </c:ser>
        <c:dLbls>
          <c:showLegendKey val="0"/>
          <c:showVal val="0"/>
          <c:showCatName val="0"/>
          <c:showSerName val="0"/>
          <c:showPercent val="0"/>
          <c:showBubbleSize val="0"/>
        </c:dLbls>
        <c:marker val="1"/>
        <c:smooth val="0"/>
        <c:axId val="106468096"/>
        <c:axId val="106470016"/>
      </c:lineChart>
      <c:catAx>
        <c:axId val="10646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470016"/>
        <c:crosses val="autoZero"/>
        <c:auto val="1"/>
        <c:lblAlgn val="ctr"/>
        <c:lblOffset val="100"/>
        <c:tickLblSkip val="1"/>
        <c:tickMarkSkip val="1"/>
        <c:noMultiLvlLbl val="0"/>
      </c:catAx>
      <c:valAx>
        <c:axId val="10647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6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0.01</c:v>
                </c:pt>
                <c:pt idx="3">
                  <c:v>#N/A</c:v>
                </c:pt>
                <c:pt idx="4">
                  <c:v>0.05</c:v>
                </c:pt>
                <c:pt idx="5">
                  <c:v>#N/A</c:v>
                </c:pt>
                <c:pt idx="6">
                  <c:v>#N/A</c:v>
                </c:pt>
                <c:pt idx="7">
                  <c:v>0.02</c:v>
                </c:pt>
                <c:pt idx="8">
                  <c:v>#N/A</c:v>
                </c:pt>
                <c:pt idx="9">
                  <c:v>0.22</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0.15</c:v>
                </c:pt>
                <c:pt idx="2">
                  <c:v>#N/A</c:v>
                </c:pt>
                <c:pt idx="3">
                  <c:v>0.85</c:v>
                </c:pt>
                <c:pt idx="4">
                  <c:v>#N/A</c:v>
                </c:pt>
                <c:pt idx="5">
                  <c:v>0.59</c:v>
                </c:pt>
                <c:pt idx="6">
                  <c:v>#N/A</c:v>
                </c:pt>
                <c:pt idx="7">
                  <c:v>0.91</c:v>
                </c:pt>
                <c:pt idx="8">
                  <c:v>#N/A</c:v>
                </c:pt>
                <c:pt idx="9">
                  <c:v>0.55000000000000004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0.37</c:v>
                </c:pt>
                <c:pt idx="4">
                  <c:v>#N/A</c:v>
                </c:pt>
                <c:pt idx="5">
                  <c:v>0.21</c:v>
                </c:pt>
                <c:pt idx="6">
                  <c:v>#N/A</c:v>
                </c:pt>
                <c:pt idx="7">
                  <c:v>0.06</c:v>
                </c:pt>
                <c:pt idx="8">
                  <c:v>#N/A</c:v>
                </c:pt>
                <c:pt idx="9">
                  <c:v>0.56999999999999995</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0.66</c:v>
                </c:pt>
                <c:pt idx="4">
                  <c:v>#N/A</c:v>
                </c:pt>
                <c:pt idx="5">
                  <c:v>1.5</c:v>
                </c:pt>
                <c:pt idx="6">
                  <c:v>#N/A</c:v>
                </c:pt>
                <c:pt idx="7">
                  <c:v>0.98</c:v>
                </c:pt>
                <c:pt idx="8">
                  <c:v>#N/A</c:v>
                </c:pt>
                <c:pt idx="9">
                  <c:v>2.66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3.52</c:v>
                </c:pt>
                <c:pt idx="2">
                  <c:v>#N/A</c:v>
                </c:pt>
                <c:pt idx="3">
                  <c:v>3.52</c:v>
                </c:pt>
                <c:pt idx="4">
                  <c:v>#N/A</c:v>
                </c:pt>
                <c:pt idx="5">
                  <c:v>4.17</c:v>
                </c:pt>
                <c:pt idx="6">
                  <c:v>#N/A</c:v>
                </c:pt>
                <c:pt idx="7">
                  <c:v>3.52</c:v>
                </c:pt>
                <c:pt idx="8">
                  <c:v>#N/A</c:v>
                </c:pt>
                <c:pt idx="9">
                  <c:v>2.98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5.66</c:v>
                </c:pt>
                <c:pt idx="2">
                  <c:v>#N/A</c:v>
                </c:pt>
                <c:pt idx="3">
                  <c:v>5.77</c:v>
                </c:pt>
                <c:pt idx="4">
                  <c:v>#N/A</c:v>
                </c:pt>
                <c:pt idx="5">
                  <c:v>6.09</c:v>
                </c:pt>
                <c:pt idx="6">
                  <c:v>#N/A</c:v>
                </c:pt>
                <c:pt idx="7">
                  <c:v>6.23</c:v>
                </c:pt>
                <c:pt idx="8">
                  <c:v>#N/A</c:v>
                </c:pt>
                <c:pt idx="9">
                  <c:v>6.78</c:v>
                </c:pt>
              </c:numCache>
            </c:numRef>
          </c:val>
        </c:ser>
        <c:ser>
          <c:idx val="8"/>
          <c:order val="8"/>
          <c:tx>
            <c:strRef>
              <c:f>データシート!$A$35</c:f>
              <c:strCache>
                <c:ptCount val="1"/>
                <c:pt idx="0">
                  <c:v>訪問看護ステーション事業特別会計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0.05</c:v>
                </c:pt>
                <c:pt idx="2">
                  <c:v>#N/A</c:v>
                </c:pt>
                <c:pt idx="3">
                  <c:v>0</c:v>
                </c:pt>
                <c:pt idx="4">
                  <c:v>0.03</c:v>
                </c:pt>
                <c:pt idx="5">
                  <c:v>#N/A</c:v>
                </c:pt>
                <c:pt idx="6">
                  <c:v>0.02</c:v>
                </c:pt>
                <c:pt idx="7">
                  <c:v>#N/A</c:v>
                </c:pt>
                <c:pt idx="8">
                  <c:v>0.02</c:v>
                </c:pt>
                <c:pt idx="9">
                  <c:v>#N/A</c:v>
                </c:pt>
              </c:numCache>
            </c:numRef>
          </c:val>
        </c:ser>
        <c:ser>
          <c:idx val="9"/>
          <c:order val="9"/>
          <c:tx>
            <c:strRef>
              <c:f>データシート!$A$36</c:f>
              <c:strCache>
                <c:ptCount val="1"/>
                <c:pt idx="0">
                  <c:v>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0.18</c:v>
                </c:pt>
                <c:pt idx="1">
                  <c:v>#N/A</c:v>
                </c:pt>
                <c:pt idx="2">
                  <c:v>0.16</c:v>
                </c:pt>
                <c:pt idx="3">
                  <c:v>#N/A</c:v>
                </c:pt>
                <c:pt idx="4">
                  <c:v>0.15</c:v>
                </c:pt>
                <c:pt idx="5">
                  <c:v>#N/A</c:v>
                </c:pt>
                <c:pt idx="6">
                  <c:v>0.14000000000000001</c:v>
                </c:pt>
                <c:pt idx="7">
                  <c:v>#N/A</c:v>
                </c:pt>
                <c:pt idx="8">
                  <c:v>0.14000000000000001</c:v>
                </c:pt>
                <c:pt idx="9">
                  <c:v>#N/A</c:v>
                </c:pt>
              </c:numCache>
            </c:numRef>
          </c:val>
        </c:ser>
        <c:dLbls>
          <c:showLegendKey val="0"/>
          <c:showVal val="0"/>
          <c:showCatName val="0"/>
          <c:showSerName val="0"/>
          <c:showPercent val="0"/>
          <c:showBubbleSize val="0"/>
        </c:dLbls>
        <c:gapWidth val="150"/>
        <c:overlap val="100"/>
        <c:axId val="106957440"/>
        <c:axId val="106975616"/>
      </c:barChart>
      <c:catAx>
        <c:axId val="10695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75616"/>
        <c:crosses val="autoZero"/>
        <c:auto val="1"/>
        <c:lblAlgn val="ctr"/>
        <c:lblOffset val="100"/>
        <c:tickLblSkip val="1"/>
        <c:tickMarkSkip val="1"/>
        <c:noMultiLvlLbl val="0"/>
      </c:catAx>
      <c:valAx>
        <c:axId val="10697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57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1605</c:v>
                </c:pt>
                <c:pt idx="5">
                  <c:v>1660</c:v>
                </c:pt>
                <c:pt idx="8">
                  <c:v>1779</c:v>
                </c:pt>
                <c:pt idx="11">
                  <c:v>1982</c:v>
                </c:pt>
                <c:pt idx="14">
                  <c:v>2049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14</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196</c:v>
                </c:pt>
                <c:pt idx="3">
                  <c:v>183</c:v>
                </c:pt>
                <c:pt idx="6">
                  <c:v>181</c:v>
                </c:pt>
                <c:pt idx="9">
                  <c:v>183</c:v>
                </c:pt>
                <c:pt idx="12">
                  <c:v>244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609</c:v>
                </c:pt>
                <c:pt idx="3">
                  <c:v>619</c:v>
                </c:pt>
                <c:pt idx="6">
                  <c:v>648</c:v>
                </c:pt>
                <c:pt idx="9">
                  <c:v>660</c:v>
                </c:pt>
                <c:pt idx="12">
                  <c:v>607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2001</c:v>
                </c:pt>
                <c:pt idx="3">
                  <c:v>1992</c:v>
                </c:pt>
                <c:pt idx="6">
                  <c:v>2028</c:v>
                </c:pt>
                <c:pt idx="9">
                  <c:v>2297</c:v>
                </c:pt>
                <c:pt idx="12">
                  <c:v>2391</c:v>
                </c:pt>
              </c:numCache>
            </c:numRef>
          </c:val>
        </c:ser>
        <c:dLbls>
          <c:showLegendKey val="0"/>
          <c:showVal val="0"/>
          <c:showCatName val="0"/>
          <c:showSerName val="0"/>
          <c:showPercent val="0"/>
          <c:showBubbleSize val="0"/>
        </c:dLbls>
        <c:gapWidth val="100"/>
        <c:overlap val="100"/>
        <c:axId val="105539456"/>
        <c:axId val="10554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1223</c:v>
                </c:pt>
                <c:pt idx="2">
                  <c:v>#N/A</c:v>
                </c:pt>
                <c:pt idx="3">
                  <c:v>#N/A</c:v>
                </c:pt>
                <c:pt idx="4">
                  <c:v>1149</c:v>
                </c:pt>
                <c:pt idx="5">
                  <c:v>#N/A</c:v>
                </c:pt>
                <c:pt idx="6">
                  <c:v>#N/A</c:v>
                </c:pt>
                <c:pt idx="7">
                  <c:v>1084</c:v>
                </c:pt>
                <c:pt idx="8">
                  <c:v>#N/A</c:v>
                </c:pt>
                <c:pt idx="9">
                  <c:v>#N/A</c:v>
                </c:pt>
                <c:pt idx="10">
                  <c:v>1164</c:v>
                </c:pt>
                <c:pt idx="11">
                  <c:v>#N/A</c:v>
                </c:pt>
                <c:pt idx="12">
                  <c:v>#N/A</c:v>
                </c:pt>
                <c:pt idx="13">
                  <c:v>1199</c:v>
                </c:pt>
                <c:pt idx="14">
                  <c:v>#N/A</c:v>
                </c:pt>
              </c:numCache>
            </c:numRef>
          </c:val>
          <c:smooth val="0"/>
        </c:ser>
        <c:dLbls>
          <c:showLegendKey val="0"/>
          <c:showVal val="0"/>
          <c:showCatName val="0"/>
          <c:showSerName val="0"/>
          <c:showPercent val="0"/>
          <c:showBubbleSize val="0"/>
        </c:dLbls>
        <c:marker val="1"/>
        <c:smooth val="0"/>
        <c:axId val="105539456"/>
        <c:axId val="105549824"/>
      </c:lineChart>
      <c:catAx>
        <c:axId val="10553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49824"/>
        <c:crosses val="autoZero"/>
        <c:auto val="1"/>
        <c:lblAlgn val="ctr"/>
        <c:lblOffset val="100"/>
        <c:tickLblSkip val="1"/>
        <c:tickMarkSkip val="1"/>
        <c:noMultiLvlLbl val="0"/>
      </c:catAx>
      <c:valAx>
        <c:axId val="10554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3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24749</c:v>
                </c:pt>
                <c:pt idx="5">
                  <c:v>25298</c:v>
                </c:pt>
                <c:pt idx="8">
                  <c:v>25731</c:v>
                </c:pt>
                <c:pt idx="11">
                  <c:v>26560</c:v>
                </c:pt>
                <c:pt idx="14">
                  <c:v>27954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262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2228</c:v>
                </c:pt>
                <c:pt idx="5">
                  <c:v>2387</c:v>
                </c:pt>
                <c:pt idx="8">
                  <c:v>2772</c:v>
                </c:pt>
                <c:pt idx="11">
                  <c:v>2941</c:v>
                </c:pt>
                <c:pt idx="14">
                  <c:v>2556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959</c:v>
                </c:pt>
                <c:pt idx="3">
                  <c:v>1002</c:v>
                </c:pt>
                <c:pt idx="6">
                  <c:v>773</c:v>
                </c:pt>
                <c:pt idx="9">
                  <c:v>931</c:v>
                </c:pt>
                <c:pt idx="12">
                  <c:v>694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1099</c:v>
                </c:pt>
                <c:pt idx="3">
                  <c:v>1527</c:v>
                </c:pt>
                <c:pt idx="6">
                  <c:v>2695</c:v>
                </c:pt>
                <c:pt idx="9">
                  <c:v>2935</c:v>
                </c:pt>
                <c:pt idx="12">
                  <c:v>2639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8762</c:v>
                </c:pt>
                <c:pt idx="3">
                  <c:v>8752</c:v>
                </c:pt>
                <c:pt idx="6">
                  <c:v>8916</c:v>
                </c:pt>
                <c:pt idx="9">
                  <c:v>9157</c:v>
                </c:pt>
                <c:pt idx="12">
                  <c:v>8614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c:v>
                </c:pt>
                <c:pt idx="3">
                  <c:v>16</c:v>
                </c:pt>
                <c:pt idx="6">
                  <c:v>11</c:v>
                </c:pt>
                <c:pt idx="9">
                  <c:v>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22610</c:v>
                </c:pt>
                <c:pt idx="3">
                  <c:v>22764</c:v>
                </c:pt>
                <c:pt idx="6">
                  <c:v>22785</c:v>
                </c:pt>
                <c:pt idx="9">
                  <c:v>23505</c:v>
                </c:pt>
                <c:pt idx="12">
                  <c:v>24803</c:v>
                </c:pt>
              </c:numCache>
            </c:numRef>
          </c:val>
        </c:ser>
        <c:dLbls>
          <c:showLegendKey val="0"/>
          <c:showVal val="0"/>
          <c:showCatName val="0"/>
          <c:showSerName val="0"/>
          <c:showPercent val="0"/>
          <c:showBubbleSize val="0"/>
        </c:dLbls>
        <c:gapWidth val="100"/>
        <c:overlap val="100"/>
        <c:axId val="105756160"/>
        <c:axId val="10575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6485</c:v>
                </c:pt>
                <c:pt idx="2">
                  <c:v>#N/A</c:v>
                </c:pt>
                <c:pt idx="3">
                  <c:v>#N/A</c:v>
                </c:pt>
                <c:pt idx="4">
                  <c:v>6376</c:v>
                </c:pt>
                <c:pt idx="5">
                  <c:v>#N/A</c:v>
                </c:pt>
                <c:pt idx="6">
                  <c:v>#N/A</c:v>
                </c:pt>
                <c:pt idx="7">
                  <c:v>6678</c:v>
                </c:pt>
                <c:pt idx="8">
                  <c:v>#N/A</c:v>
                </c:pt>
                <c:pt idx="9">
                  <c:v>#N/A</c:v>
                </c:pt>
                <c:pt idx="10">
                  <c:v>7033</c:v>
                </c:pt>
                <c:pt idx="11">
                  <c:v>#N/A</c:v>
                </c:pt>
                <c:pt idx="12">
                  <c:v>#N/A</c:v>
                </c:pt>
                <c:pt idx="13">
                  <c:v>5977</c:v>
                </c:pt>
                <c:pt idx="14">
                  <c:v>#N/A</c:v>
                </c:pt>
              </c:numCache>
            </c:numRef>
          </c:val>
          <c:smooth val="0"/>
        </c:ser>
        <c:dLbls>
          <c:showLegendKey val="0"/>
          <c:showVal val="0"/>
          <c:showCatName val="0"/>
          <c:showSerName val="0"/>
          <c:showPercent val="0"/>
          <c:showBubbleSize val="0"/>
        </c:dLbls>
        <c:marker val="1"/>
        <c:smooth val="0"/>
        <c:axId val="105756160"/>
        <c:axId val="105758080"/>
      </c:lineChart>
      <c:catAx>
        <c:axId val="1057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58080"/>
        <c:crosses val="autoZero"/>
        <c:auto val="1"/>
        <c:lblAlgn val="ctr"/>
        <c:lblOffset val="100"/>
        <c:tickLblSkip val="1"/>
        <c:tickMarkSkip val="1"/>
        <c:noMultiLvlLbl val="0"/>
      </c:catAx>
      <c:valAx>
        <c:axId val="10575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5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54,953
52,782
70.40
20,834,855
20,419,041
339,996
12,004,949
24,802,688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根幹である市民税や固定資産税など安定した財源が確保されており、とりわけ県下有数の湖南工業団地などの優良企業が、法人市民税や固定資産税の歳入を支えていることが、類似団体に比して財政力指数が高い水準で推移している。今後も課税客体の的確な把握とともに、税収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8"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167217</xdr:rowOff>
    </xdr:to>
    <xdr:cxnSp macro="">
      <xdr:nvCxnSpPr>
        <xdr:cNvPr id="70" name="直線コネクタ 69"/>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2" name="テキスト ボックス 71"/>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113595</xdr:rowOff>
    </xdr:from>
    <xdr:to>
      <xdr:col>4</xdr:col>
      <xdr:colOff>482600</xdr:colOff>
      <xdr:row>40</xdr:row>
      <xdr:rowOff>153811</xdr:rowOff>
    </xdr:to>
    <xdr:cxnSp macro="">
      <xdr:nvCxnSpPr>
        <xdr:cNvPr id="73" name="直線コネクタ 72"/>
        <xdr:cNvCxnSpPr/>
      </xdr:nvCxnSpPr>
      <xdr:spPr>
        <a:xfrm>
          <a:off x="2336800" y="697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5" name="テキスト ボックス 74"/>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113595</xdr:rowOff>
    </xdr:to>
    <xdr:cxnSp macro="">
      <xdr:nvCxnSpPr>
        <xdr:cNvPr id="76" name="直線コネクタ 75"/>
        <xdr:cNvCxnSpPr/>
      </xdr:nvCxnSpPr>
      <xdr:spPr>
        <a:xfrm>
          <a:off x="1447800" y="691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87788</xdr:rowOff>
    </xdr:from>
    <xdr:ext cx="762000" cy="259045"/>
    <xdr:sp macro="" textlink="">
      <xdr:nvSpPr>
        <xdr:cNvPr id="78" name="テキスト ボックス 77"/>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79" name="フローチャート : 判断 78"/>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80" name="テキスト ボックス 79"/>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0" name="円/楕円 89"/>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1" name="テキスト ボックス 90"/>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62795</xdr:rowOff>
    </xdr:from>
    <xdr:to>
      <xdr:col>3</xdr:col>
      <xdr:colOff>330200</xdr:colOff>
      <xdr:row>40</xdr:row>
      <xdr:rowOff>164395</xdr:rowOff>
    </xdr:to>
    <xdr:sp macro="" textlink="">
      <xdr:nvSpPr>
        <xdr:cNvPr id="92" name="円/楕円 91"/>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3122</xdr:rowOff>
    </xdr:from>
    <xdr:ext cx="762000" cy="259045"/>
    <xdr:sp macro="" textlink="">
      <xdr:nvSpPr>
        <xdr:cNvPr id="93" name="テキスト ボックス 92"/>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4" name="円/楕円 93"/>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5" name="テキスト ボックス 94"/>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両町の均衡ある発展に資する事業および義務教育施設の耐震化事業等を積極的に実施してきたことによる公債費の増、保育園における待機児童減少対策として臨時保育士の雇用により経常的支出額が増加し比率が悪化傾向にある。また、公共施設の管理運営について指定管理制度を積極的に活用しているが必ずしも経費節減にはつながっていないため公共施設等総合管理計画に基づく施設の統廃合を積極的に進め施設の総量縮減による経費の節減が急務で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89916</xdr:rowOff>
    </xdr:from>
    <xdr:to>
      <xdr:col>7</xdr:col>
      <xdr:colOff>152400</xdr:colOff>
      <xdr:row>65</xdr:row>
      <xdr:rowOff>94742</xdr:rowOff>
    </xdr:to>
    <xdr:cxnSp macro="">
      <xdr:nvCxnSpPr>
        <xdr:cNvPr id="128" name="直線コネクタ 127"/>
        <xdr:cNvCxnSpPr/>
      </xdr:nvCxnSpPr>
      <xdr:spPr>
        <a:xfrm flipV="1">
          <a:off x="4114800" y="1123416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27178</xdr:rowOff>
    </xdr:from>
    <xdr:to>
      <xdr:col>6</xdr:col>
      <xdr:colOff>0</xdr:colOff>
      <xdr:row>65</xdr:row>
      <xdr:rowOff>94742</xdr:rowOff>
    </xdr:to>
    <xdr:cxnSp macro="">
      <xdr:nvCxnSpPr>
        <xdr:cNvPr id="131" name="直線コネクタ 130"/>
        <xdr:cNvCxnSpPr/>
      </xdr:nvCxnSpPr>
      <xdr:spPr>
        <a:xfrm>
          <a:off x="3225800" y="1117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145542</xdr:rowOff>
    </xdr:from>
    <xdr:to>
      <xdr:col>4</xdr:col>
      <xdr:colOff>482600</xdr:colOff>
      <xdr:row>65</xdr:row>
      <xdr:rowOff>27178</xdr:rowOff>
    </xdr:to>
    <xdr:cxnSp macro="">
      <xdr:nvCxnSpPr>
        <xdr:cNvPr id="134" name="直線コネクタ 133"/>
        <xdr:cNvCxnSpPr/>
      </xdr:nvCxnSpPr>
      <xdr:spPr>
        <a:xfrm>
          <a:off x="2336800" y="111183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148082</xdr:rowOff>
    </xdr:from>
    <xdr:to>
      <xdr:col>3</xdr:col>
      <xdr:colOff>279400</xdr:colOff>
      <xdr:row>64</xdr:row>
      <xdr:rowOff>145542</xdr:rowOff>
    </xdr:to>
    <xdr:cxnSp macro="">
      <xdr:nvCxnSpPr>
        <xdr:cNvPr id="137" name="直線コネクタ 136"/>
        <xdr:cNvCxnSpPr/>
      </xdr:nvCxnSpPr>
      <xdr:spPr>
        <a:xfrm>
          <a:off x="1447800" y="1094943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0" name="フローチャート : 判断 139"/>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1" name="テキスト ボックス 140"/>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39116</xdr:rowOff>
    </xdr:from>
    <xdr:to>
      <xdr:col>7</xdr:col>
      <xdr:colOff>203200</xdr:colOff>
      <xdr:row>65</xdr:row>
      <xdr:rowOff>140716</xdr:rowOff>
    </xdr:to>
    <xdr:sp macro="" textlink="">
      <xdr:nvSpPr>
        <xdr:cNvPr id="147" name="円/楕円 146"/>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106443</xdr:rowOff>
    </xdr:from>
    <xdr:ext cx="762000" cy="259045"/>
    <xdr:sp macro="" textlink="">
      <xdr:nvSpPr>
        <xdr:cNvPr id="148" name="財政構造の弾力性該当値テキスト"/>
        <xdr:cNvSpPr txBox="1"/>
      </xdr:nvSpPr>
      <xdr:spPr>
        <a:xfrm>
          <a:off x="5041900" y="11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43942</xdr:rowOff>
    </xdr:from>
    <xdr:to>
      <xdr:col>6</xdr:col>
      <xdr:colOff>50800</xdr:colOff>
      <xdr:row>65</xdr:row>
      <xdr:rowOff>145542</xdr:rowOff>
    </xdr:to>
    <xdr:sp macro="" textlink="">
      <xdr:nvSpPr>
        <xdr:cNvPr id="149" name="円/楕円 148"/>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130319</xdr:rowOff>
    </xdr:from>
    <xdr:ext cx="736600" cy="259045"/>
    <xdr:sp macro="" textlink="">
      <xdr:nvSpPr>
        <xdr:cNvPr id="150" name="テキスト ボックス 149"/>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147828</xdr:rowOff>
    </xdr:from>
    <xdr:to>
      <xdr:col>4</xdr:col>
      <xdr:colOff>533400</xdr:colOff>
      <xdr:row>65</xdr:row>
      <xdr:rowOff>77978</xdr:rowOff>
    </xdr:to>
    <xdr:sp macro="" textlink="">
      <xdr:nvSpPr>
        <xdr:cNvPr id="151" name="円/楕円 150"/>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62755</xdr:rowOff>
    </xdr:from>
    <xdr:ext cx="762000" cy="259045"/>
    <xdr:sp macro="" textlink="">
      <xdr:nvSpPr>
        <xdr:cNvPr id="152" name="テキスト ボックス 151"/>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94742</xdr:rowOff>
    </xdr:from>
    <xdr:to>
      <xdr:col>3</xdr:col>
      <xdr:colOff>330200</xdr:colOff>
      <xdr:row>65</xdr:row>
      <xdr:rowOff>24892</xdr:rowOff>
    </xdr:to>
    <xdr:sp macro="" textlink="">
      <xdr:nvSpPr>
        <xdr:cNvPr id="153" name="円/楕円 152"/>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9669</xdr:rowOff>
    </xdr:from>
    <xdr:ext cx="762000" cy="259045"/>
    <xdr:sp macro="" textlink="">
      <xdr:nvSpPr>
        <xdr:cNvPr id="154" name="テキスト ボックス 153"/>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97282</xdr:rowOff>
    </xdr:from>
    <xdr:to>
      <xdr:col>2</xdr:col>
      <xdr:colOff>127000</xdr:colOff>
      <xdr:row>64</xdr:row>
      <xdr:rowOff>27432</xdr:rowOff>
    </xdr:to>
    <xdr:sp macro="" textlink="">
      <xdr:nvSpPr>
        <xdr:cNvPr id="155" name="円/楕円 154"/>
        <xdr:cNvSpPr/>
      </xdr:nvSpPr>
      <xdr:spPr>
        <a:xfrm>
          <a:off x="1397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37609</xdr:rowOff>
    </xdr:from>
    <xdr:ext cx="762000" cy="259045"/>
    <xdr:sp macro="" textlink="">
      <xdr:nvSpPr>
        <xdr:cNvPr id="156" name="テキスト ボックス 155"/>
        <xdr:cNvSpPr txBox="1"/>
      </xdr:nvSpPr>
      <xdr:spPr>
        <a:xfrm>
          <a:off x="1066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等の適正度が低くなっている要因として、ごみ処理業務や消防業務などを一部事務組合で行っていることが挙げられる。しかしながら、一部事務組合に対しては負担金（補助費等）を支出しているため本決算額は増加することになる。今後も、一部事務組合の事業内容の精査などによる負担金の適正化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52856</xdr:rowOff>
    </xdr:from>
    <xdr:to>
      <xdr:col>7</xdr:col>
      <xdr:colOff>152400</xdr:colOff>
      <xdr:row>81</xdr:row>
      <xdr:rowOff>67739</xdr:rowOff>
    </xdr:to>
    <xdr:cxnSp macro="">
      <xdr:nvCxnSpPr>
        <xdr:cNvPr id="189" name="直線コネクタ 188"/>
        <xdr:cNvCxnSpPr/>
      </xdr:nvCxnSpPr>
      <xdr:spPr>
        <a:xfrm>
          <a:off x="4114800" y="13940306"/>
          <a:ext cx="8382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47884</xdr:rowOff>
    </xdr:from>
    <xdr:to>
      <xdr:col>6</xdr:col>
      <xdr:colOff>0</xdr:colOff>
      <xdr:row>81</xdr:row>
      <xdr:rowOff>52856</xdr:rowOff>
    </xdr:to>
    <xdr:cxnSp macro="">
      <xdr:nvCxnSpPr>
        <xdr:cNvPr id="192" name="直線コネクタ 191"/>
        <xdr:cNvCxnSpPr/>
      </xdr:nvCxnSpPr>
      <xdr:spPr>
        <a:xfrm>
          <a:off x="3225800" y="1393533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47884</xdr:rowOff>
    </xdr:from>
    <xdr:to>
      <xdr:col>4</xdr:col>
      <xdr:colOff>482600</xdr:colOff>
      <xdr:row>81</xdr:row>
      <xdr:rowOff>69259</xdr:rowOff>
    </xdr:to>
    <xdr:cxnSp macro="">
      <xdr:nvCxnSpPr>
        <xdr:cNvPr id="195" name="直線コネクタ 194"/>
        <xdr:cNvCxnSpPr/>
      </xdr:nvCxnSpPr>
      <xdr:spPr>
        <a:xfrm flipV="1">
          <a:off x="2336800" y="13935334"/>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50346</xdr:rowOff>
    </xdr:from>
    <xdr:to>
      <xdr:col>3</xdr:col>
      <xdr:colOff>279400</xdr:colOff>
      <xdr:row>81</xdr:row>
      <xdr:rowOff>69259</xdr:rowOff>
    </xdr:to>
    <xdr:cxnSp macro="">
      <xdr:nvCxnSpPr>
        <xdr:cNvPr id="198" name="直線コネクタ 197"/>
        <xdr:cNvCxnSpPr/>
      </xdr:nvCxnSpPr>
      <xdr:spPr>
        <a:xfrm>
          <a:off x="1447800" y="13937796"/>
          <a:ext cx="889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141914</xdr:rowOff>
    </xdr:from>
    <xdr:to>
      <xdr:col>2</xdr:col>
      <xdr:colOff>127000</xdr:colOff>
      <xdr:row>81</xdr:row>
      <xdr:rowOff>72064</xdr:rowOff>
    </xdr:to>
    <xdr:sp macro="" textlink="">
      <xdr:nvSpPr>
        <xdr:cNvPr id="201" name="フローチャート : 判断 200"/>
        <xdr:cNvSpPr/>
      </xdr:nvSpPr>
      <xdr:spPr>
        <a:xfrm>
          <a:off x="1397000" y="13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82241</xdr:rowOff>
    </xdr:from>
    <xdr:ext cx="762000" cy="259045"/>
    <xdr:sp macro="" textlink="">
      <xdr:nvSpPr>
        <xdr:cNvPr id="202" name="テキスト ボックス 201"/>
        <xdr:cNvSpPr txBox="1"/>
      </xdr:nvSpPr>
      <xdr:spPr>
        <a:xfrm>
          <a:off x="1066800" y="1362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16939</xdr:rowOff>
    </xdr:from>
    <xdr:to>
      <xdr:col>7</xdr:col>
      <xdr:colOff>203200</xdr:colOff>
      <xdr:row>81</xdr:row>
      <xdr:rowOff>118539</xdr:rowOff>
    </xdr:to>
    <xdr:sp macro="" textlink="">
      <xdr:nvSpPr>
        <xdr:cNvPr id="208" name="円/楕円 207"/>
        <xdr:cNvSpPr/>
      </xdr:nvSpPr>
      <xdr:spPr>
        <a:xfrm>
          <a:off x="4902200" y="139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33466</xdr:rowOff>
    </xdr:from>
    <xdr:ext cx="762000" cy="259045"/>
    <xdr:sp macro="" textlink="">
      <xdr:nvSpPr>
        <xdr:cNvPr id="209" name="人件費・物件費等の状況該当値テキスト"/>
        <xdr:cNvSpPr txBox="1"/>
      </xdr:nvSpPr>
      <xdr:spPr>
        <a:xfrm>
          <a:off x="5041900" y="137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2056</xdr:rowOff>
    </xdr:from>
    <xdr:to>
      <xdr:col>6</xdr:col>
      <xdr:colOff>50800</xdr:colOff>
      <xdr:row>81</xdr:row>
      <xdr:rowOff>103656</xdr:rowOff>
    </xdr:to>
    <xdr:sp macro="" textlink="">
      <xdr:nvSpPr>
        <xdr:cNvPr id="210" name="円/楕円 209"/>
        <xdr:cNvSpPr/>
      </xdr:nvSpPr>
      <xdr:spPr>
        <a:xfrm>
          <a:off x="4064000" y="138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113833</xdr:rowOff>
    </xdr:from>
    <xdr:ext cx="736600" cy="259045"/>
    <xdr:sp macro="" textlink="">
      <xdr:nvSpPr>
        <xdr:cNvPr id="211" name="テキスト ボックス 210"/>
        <xdr:cNvSpPr txBox="1"/>
      </xdr:nvSpPr>
      <xdr:spPr>
        <a:xfrm>
          <a:off x="3733800" y="1365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112,268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168534</xdr:rowOff>
    </xdr:from>
    <xdr:to>
      <xdr:col>4</xdr:col>
      <xdr:colOff>533400</xdr:colOff>
      <xdr:row>81</xdr:row>
      <xdr:rowOff>98684</xdr:rowOff>
    </xdr:to>
    <xdr:sp macro="" textlink="">
      <xdr:nvSpPr>
        <xdr:cNvPr id="212" name="円/楕円 211"/>
        <xdr:cNvSpPr/>
      </xdr:nvSpPr>
      <xdr:spPr>
        <a:xfrm>
          <a:off x="3175000" y="138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108861</xdr:rowOff>
    </xdr:from>
    <xdr:ext cx="762000" cy="259045"/>
    <xdr:sp macro="" textlink="">
      <xdr:nvSpPr>
        <xdr:cNvPr id="213" name="テキスト ボックス 212"/>
        <xdr:cNvSpPr txBox="1"/>
      </xdr:nvSpPr>
      <xdr:spPr>
        <a:xfrm>
          <a:off x="2844800" y="1365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18459</xdr:rowOff>
    </xdr:from>
    <xdr:to>
      <xdr:col>3</xdr:col>
      <xdr:colOff>330200</xdr:colOff>
      <xdr:row>81</xdr:row>
      <xdr:rowOff>120059</xdr:rowOff>
    </xdr:to>
    <xdr:sp macro="" textlink="">
      <xdr:nvSpPr>
        <xdr:cNvPr id="214" name="円/楕円 213"/>
        <xdr:cNvSpPr/>
      </xdr:nvSpPr>
      <xdr:spPr>
        <a:xfrm>
          <a:off x="2286000" y="139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130236</xdr:rowOff>
    </xdr:from>
    <xdr:ext cx="762000" cy="259045"/>
    <xdr:sp macro="" textlink="">
      <xdr:nvSpPr>
        <xdr:cNvPr id="215" name="テキスト ボックス 214"/>
        <xdr:cNvSpPr txBox="1"/>
      </xdr:nvSpPr>
      <xdr:spPr>
        <a:xfrm>
          <a:off x="1955800" y="1367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170996</xdr:rowOff>
    </xdr:from>
    <xdr:to>
      <xdr:col>2</xdr:col>
      <xdr:colOff>127000</xdr:colOff>
      <xdr:row>81</xdr:row>
      <xdr:rowOff>101146</xdr:rowOff>
    </xdr:to>
    <xdr:sp macro="" textlink="">
      <xdr:nvSpPr>
        <xdr:cNvPr id="216" name="円/楕円 215"/>
        <xdr:cNvSpPr/>
      </xdr:nvSpPr>
      <xdr:spPr>
        <a:xfrm>
          <a:off x="1397000" y="1388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85923</xdr:rowOff>
    </xdr:from>
    <xdr:ext cx="762000" cy="259045"/>
    <xdr:sp macro="" textlink="">
      <xdr:nvSpPr>
        <xdr:cNvPr id="217" name="テキスト ボックス 216"/>
        <xdr:cNvSpPr txBox="1"/>
      </xdr:nvSpPr>
      <xdr:spPr>
        <a:xfrm>
          <a:off x="1066800" y="139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職員分布の変動や初任給が国の水準を超えていることにより類似団体よりも高い状況である。今後、年齢階層の平準化を図り適正化に努める。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85</xdr:row>
      <xdr:rowOff>168487</xdr:rowOff>
    </xdr:to>
    <xdr:cxnSp macro="">
      <xdr:nvCxnSpPr>
        <xdr:cNvPr id="246" name="直線コネクタ 245"/>
        <xdr:cNvCxnSpPr/>
      </xdr:nvCxnSpPr>
      <xdr:spPr>
        <a:xfrm flipV="1">
          <a:off x="17018000" y="14066096"/>
          <a:ext cx="0" cy="675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140564</xdr:rowOff>
    </xdr:from>
    <xdr:ext cx="762000" cy="259045"/>
    <xdr:sp macro="" textlink="">
      <xdr:nvSpPr>
        <xdr:cNvPr id="247" name="給与水準   （国との比較）最小値テキスト"/>
        <xdr:cNvSpPr txBox="1"/>
      </xdr:nvSpPr>
      <xdr:spPr>
        <a:xfrm>
          <a:off x="17106900" y="147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168487</xdr:rowOff>
    </xdr:from>
    <xdr:to>
      <xdr:col>24</xdr:col>
      <xdr:colOff>647700</xdr:colOff>
      <xdr:row>85</xdr:row>
      <xdr:rowOff>168487</xdr:rowOff>
    </xdr:to>
    <xdr:cxnSp macro="">
      <xdr:nvCxnSpPr>
        <xdr:cNvPr id="248" name="直線コネクタ 247"/>
        <xdr:cNvCxnSpPr/>
      </xdr:nvCxnSpPr>
      <xdr:spPr>
        <a:xfrm>
          <a:off x="16929100" y="1474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49"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0" name="直線コネクタ 249"/>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85</xdr:row>
      <xdr:rowOff>160443</xdr:rowOff>
    </xdr:to>
    <xdr:cxnSp macro="">
      <xdr:nvCxnSpPr>
        <xdr:cNvPr id="251" name="直線コネクタ 250"/>
        <xdr:cNvCxnSpPr/>
      </xdr:nvCxnSpPr>
      <xdr:spPr>
        <a:xfrm flipV="1">
          <a:off x="16179800" y="14540654"/>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2"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3" name="フローチャート : 判断 252"/>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53763</xdr:rowOff>
    </xdr:to>
    <xdr:cxnSp macro="">
      <xdr:nvCxnSpPr>
        <xdr:cNvPr id="254" name="直線コネクタ 253"/>
        <xdr:cNvCxnSpPr/>
      </xdr:nvCxnSpPr>
      <xdr:spPr>
        <a:xfrm flipV="1">
          <a:off x="15290800" y="1473369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5" name="フローチャート : 判断 254"/>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6" name="テキスト ボックス 255"/>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53763</xdr:rowOff>
    </xdr:to>
    <xdr:cxnSp macro="">
      <xdr:nvCxnSpPr>
        <xdr:cNvPr id="257" name="直線コネクタ 256"/>
        <xdr:cNvCxnSpPr/>
      </xdr:nvCxnSpPr>
      <xdr:spPr>
        <a:xfrm>
          <a:off x="14401800" y="152484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64346</xdr:rowOff>
    </xdr:from>
    <xdr:to>
      <xdr:col>22</xdr:col>
      <xdr:colOff>254000</xdr:colOff>
      <xdr:row>87</xdr:row>
      <xdr:rowOff>165946</xdr:rowOff>
    </xdr:to>
    <xdr:sp macro="" textlink="">
      <xdr:nvSpPr>
        <xdr:cNvPr id="258" name="フローチャート : 判断 257"/>
        <xdr:cNvSpPr/>
      </xdr:nvSpPr>
      <xdr:spPr>
        <a:xfrm>
          <a:off x="15240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4673</xdr:rowOff>
    </xdr:from>
    <xdr:ext cx="762000" cy="259045"/>
    <xdr:sp macro="" textlink="">
      <xdr:nvSpPr>
        <xdr:cNvPr id="259" name="テキスト ボックス 258"/>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160866</xdr:rowOff>
    </xdr:to>
    <xdr:cxnSp macro="">
      <xdr:nvCxnSpPr>
        <xdr:cNvPr id="260" name="直線コネクタ 259"/>
        <xdr:cNvCxnSpPr/>
      </xdr:nvCxnSpPr>
      <xdr:spPr>
        <a:xfrm>
          <a:off x="13512800" y="145567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56304</xdr:rowOff>
    </xdr:from>
    <xdr:to>
      <xdr:col>21</xdr:col>
      <xdr:colOff>50800</xdr:colOff>
      <xdr:row>87</xdr:row>
      <xdr:rowOff>157904</xdr:rowOff>
    </xdr:to>
    <xdr:sp macro="" textlink="">
      <xdr:nvSpPr>
        <xdr:cNvPr id="261" name="フローチャート : 判断 260"/>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62" name="テキスト ボックス 261"/>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3" name="フローチャート :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0" name="円/楕円 269"/>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60131</xdr:rowOff>
    </xdr:from>
    <xdr:ext cx="762000" cy="259045"/>
    <xdr:sp macro="" textlink="">
      <xdr:nvSpPr>
        <xdr:cNvPr id="271" name="給与水準   （国との比較）該当値テキスト"/>
        <xdr:cNvSpPr txBox="1"/>
      </xdr:nvSpPr>
      <xdr:spPr>
        <a:xfrm>
          <a:off x="17106900" y="1446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2" name="円/楕円 271"/>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3" name="テキスト ボックス 272"/>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4" name="円/楕円 273"/>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75" name="テキスト ボックス 274"/>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6" name="円/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7" name="テキスト ボックス 27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8" name="円/楕円 277"/>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9" name="テキスト ボックス 278"/>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消防関係業務を広域で実施していることに加え、市内公共施設の管理運営の指定管理や定員適正化計画に基づく職員数の削減に努めてきたことにより類似団体よりも職員数は低くなっている。今後においては退職者が多く、採用職員を均等化するなど調整を行い年齢職層のバランスも視野に入れた採用を行うとともに、再任用職員の経験を生かしサービスの維持・向上を図れる組織となるような職員の定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2222</xdr:rowOff>
    </xdr:from>
    <xdr:to>
      <xdr:col>24</xdr:col>
      <xdr:colOff>558800</xdr:colOff>
      <xdr:row>62</xdr:row>
      <xdr:rowOff>14288</xdr:rowOff>
    </xdr:to>
    <xdr:cxnSp macro="">
      <xdr:nvCxnSpPr>
        <xdr:cNvPr id="314" name="直線コネクタ 313"/>
        <xdr:cNvCxnSpPr/>
      </xdr:nvCxnSpPr>
      <xdr:spPr>
        <a:xfrm flipV="1">
          <a:off x="16179800" y="1063212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165329</xdr:rowOff>
    </xdr:from>
    <xdr:ext cx="762000" cy="259045"/>
    <xdr:sp macro="" textlink="">
      <xdr:nvSpPr>
        <xdr:cNvPr id="315"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14288</xdr:rowOff>
    </xdr:from>
    <xdr:to>
      <xdr:col>23</xdr:col>
      <xdr:colOff>406400</xdr:colOff>
      <xdr:row>62</xdr:row>
      <xdr:rowOff>64558</xdr:rowOff>
    </xdr:to>
    <xdr:cxnSp macro="">
      <xdr:nvCxnSpPr>
        <xdr:cNvPr id="317" name="直線コネクタ 316"/>
        <xdr:cNvCxnSpPr/>
      </xdr:nvCxnSpPr>
      <xdr:spPr>
        <a:xfrm flipV="1">
          <a:off x="15290800" y="106441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106168</xdr:rowOff>
    </xdr:from>
    <xdr:ext cx="736600" cy="259045"/>
    <xdr:sp macro="" textlink="">
      <xdr:nvSpPr>
        <xdr:cNvPr id="319" name="テキスト ボックス 318"/>
        <xdr:cNvSpPr txBox="1"/>
      </xdr:nvSpPr>
      <xdr:spPr>
        <a:xfrm>
          <a:off x="15798800" y="1073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64558</xdr:rowOff>
    </xdr:from>
    <xdr:to>
      <xdr:col>22</xdr:col>
      <xdr:colOff>203200</xdr:colOff>
      <xdr:row>62</xdr:row>
      <xdr:rowOff>108796</xdr:rowOff>
    </xdr:to>
    <xdr:cxnSp macro="">
      <xdr:nvCxnSpPr>
        <xdr:cNvPr id="320" name="直線コネクタ 319"/>
        <xdr:cNvCxnSpPr/>
      </xdr:nvCxnSpPr>
      <xdr:spPr>
        <a:xfrm flipV="1">
          <a:off x="14401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2" name="テキスト ボックス 321"/>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108796</xdr:rowOff>
    </xdr:from>
    <xdr:to>
      <xdr:col>21</xdr:col>
      <xdr:colOff>0</xdr:colOff>
      <xdr:row>62</xdr:row>
      <xdr:rowOff>140970</xdr:rowOff>
    </xdr:to>
    <xdr:cxnSp macro="">
      <xdr:nvCxnSpPr>
        <xdr:cNvPr id="323" name="直線コネクタ 322"/>
        <xdr:cNvCxnSpPr/>
      </xdr:nvCxnSpPr>
      <xdr:spPr>
        <a:xfrm flipV="1">
          <a:off x="13512800" y="1073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26" name="フローチャート : 判断 325"/>
        <xdr:cNvSpPr/>
      </xdr:nvSpPr>
      <xdr:spPr>
        <a:xfrm>
          <a:off x="13462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27" name="テキスト ボックス 326"/>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33" name="円/楕円 332"/>
        <xdr:cNvSpPr/>
      </xdr:nvSpPr>
      <xdr:spPr>
        <a:xfrm>
          <a:off x="16967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139399</xdr:rowOff>
    </xdr:from>
    <xdr:ext cx="762000" cy="259045"/>
    <xdr:sp macro="" textlink="">
      <xdr:nvSpPr>
        <xdr:cNvPr id="334" name="定員管理の状況該当値テキスト"/>
        <xdr:cNvSpPr txBox="1"/>
      </xdr:nvSpPr>
      <xdr:spPr>
        <a:xfrm>
          <a:off x="17106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134938</xdr:rowOff>
    </xdr:from>
    <xdr:to>
      <xdr:col>23</xdr:col>
      <xdr:colOff>457200</xdr:colOff>
      <xdr:row>62</xdr:row>
      <xdr:rowOff>65088</xdr:rowOff>
    </xdr:to>
    <xdr:sp macro="" textlink="">
      <xdr:nvSpPr>
        <xdr:cNvPr id="335" name="円/楕円 334"/>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75265</xdr:rowOff>
    </xdr:from>
    <xdr:ext cx="736600" cy="259045"/>
    <xdr:sp macro="" textlink="">
      <xdr:nvSpPr>
        <xdr:cNvPr id="336" name="テキスト ボックス 335"/>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13758</xdr:rowOff>
    </xdr:from>
    <xdr:to>
      <xdr:col>22</xdr:col>
      <xdr:colOff>254000</xdr:colOff>
      <xdr:row>62</xdr:row>
      <xdr:rowOff>115358</xdr:rowOff>
    </xdr:to>
    <xdr:sp macro="" textlink="">
      <xdr:nvSpPr>
        <xdr:cNvPr id="337" name="円/楕円 336"/>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125535</xdr:rowOff>
    </xdr:from>
    <xdr:ext cx="762000" cy="259045"/>
    <xdr:sp macro="" textlink="">
      <xdr:nvSpPr>
        <xdr:cNvPr id="338" name="テキスト ボックス 337"/>
        <xdr:cNvSpPr txBox="1"/>
      </xdr:nvSpPr>
      <xdr:spPr>
        <a:xfrm>
          <a:off x="14909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57996</xdr:rowOff>
    </xdr:from>
    <xdr:to>
      <xdr:col>21</xdr:col>
      <xdr:colOff>50800</xdr:colOff>
      <xdr:row>62</xdr:row>
      <xdr:rowOff>159596</xdr:rowOff>
    </xdr:to>
    <xdr:sp macro="" textlink="">
      <xdr:nvSpPr>
        <xdr:cNvPr id="339" name="円/楕円 338"/>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169773</xdr:rowOff>
    </xdr:from>
    <xdr:ext cx="762000" cy="259045"/>
    <xdr:sp macro="" textlink="">
      <xdr:nvSpPr>
        <xdr:cNvPr id="340" name="テキスト ボックス 339"/>
        <xdr:cNvSpPr txBox="1"/>
      </xdr:nvSpPr>
      <xdr:spPr>
        <a:xfrm>
          <a:off x="14020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41" name="円/楕円 340"/>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42" name="テキスト ボックス 341"/>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が元利償還金等が増加した要因であり、算入公債費等においては元利償還金の対象が臨時財政対策債及び旧合併特例事業であるため元利償還金に比例し増加傾向である。このことから現状では実質公債費比率は横ばい傾向にあるが大型投資的事業においては後年に過度の負担とならないよう費用対効果、事業手法等を見極め実施する必要があ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43</xdr:row>
      <xdr:rowOff>127423</xdr:rowOff>
    </xdr:to>
    <xdr:cxnSp macro="">
      <xdr:nvCxnSpPr>
        <xdr:cNvPr id="375" name="直線コネクタ 374"/>
        <xdr:cNvCxnSpPr/>
      </xdr:nvCxnSpPr>
      <xdr:spPr>
        <a:xfrm>
          <a:off x="16179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43</xdr:row>
      <xdr:rowOff>143510</xdr:rowOff>
    </xdr:to>
    <xdr:cxnSp macro="">
      <xdr:nvCxnSpPr>
        <xdr:cNvPr id="378" name="直線コネクタ 377"/>
        <xdr:cNvCxnSpPr/>
      </xdr:nvCxnSpPr>
      <xdr:spPr>
        <a:xfrm flipV="1">
          <a:off x="15290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43621</xdr:rowOff>
    </xdr:from>
    <xdr:ext cx="736600" cy="259045"/>
    <xdr:sp macro="" textlink="">
      <xdr:nvSpPr>
        <xdr:cNvPr id="380" name="テキスト ボックス 379"/>
        <xdr:cNvSpPr txBox="1"/>
      </xdr:nvSpPr>
      <xdr:spPr>
        <a:xfrm>
          <a:off x="15798800" y="707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28363</xdr:rowOff>
    </xdr:to>
    <xdr:cxnSp macro="">
      <xdr:nvCxnSpPr>
        <xdr:cNvPr id="381" name="直線コネクタ 380"/>
        <xdr:cNvCxnSpPr/>
      </xdr:nvCxnSpPr>
      <xdr:spPr>
        <a:xfrm flipV="1">
          <a:off x="14401800" y="75158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107967</xdr:rowOff>
    </xdr:from>
    <xdr:ext cx="762000" cy="259045"/>
    <xdr:sp macro="" textlink="">
      <xdr:nvSpPr>
        <xdr:cNvPr id="383" name="テキスト ボックス 382"/>
        <xdr:cNvSpPr txBox="1"/>
      </xdr:nvSpPr>
      <xdr:spPr>
        <a:xfrm>
          <a:off x="14909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45</xdr:row>
      <xdr:rowOff>9737</xdr:rowOff>
    </xdr:to>
    <xdr:cxnSp macro="">
      <xdr:nvCxnSpPr>
        <xdr:cNvPr id="384" name="直線コネクタ 383"/>
        <xdr:cNvCxnSpPr/>
      </xdr:nvCxnSpPr>
      <xdr:spPr>
        <a:xfrm flipV="1">
          <a:off x="13512800" y="75721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76623</xdr:rowOff>
    </xdr:from>
    <xdr:to>
      <xdr:col>24</xdr:col>
      <xdr:colOff>609600</xdr:colOff>
      <xdr:row>44</xdr:row>
      <xdr:rowOff>6773</xdr:rowOff>
    </xdr:to>
    <xdr:sp macro="" textlink="">
      <xdr:nvSpPr>
        <xdr:cNvPr id="394" name="円/楕円 393"/>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48700</xdr:rowOff>
    </xdr:from>
    <xdr:ext cx="762000" cy="259045"/>
    <xdr:sp macro="" textlink="">
      <xdr:nvSpPr>
        <xdr:cNvPr id="395"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396" name="円/楕円 395"/>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397" name="テキスト ボックス 396"/>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398" name="円/楕円 397"/>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399" name="テキスト ボックス 398"/>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00" name="円/楕円 399"/>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01" name="テキスト ボックス 400"/>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130387</xdr:rowOff>
    </xdr:from>
    <xdr:to>
      <xdr:col>19</xdr:col>
      <xdr:colOff>533400</xdr:colOff>
      <xdr:row>45</xdr:row>
      <xdr:rowOff>60537</xdr:rowOff>
    </xdr:to>
    <xdr:sp macro="" textlink="">
      <xdr:nvSpPr>
        <xdr:cNvPr id="402" name="円/楕円 401"/>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45314</xdr:rowOff>
    </xdr:from>
    <xdr:ext cx="762000" cy="259045"/>
    <xdr:sp macro="" textlink="">
      <xdr:nvSpPr>
        <xdr:cNvPr id="403" name="テキスト ボックス 402"/>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は、投資的事業の増加により一般会計地方債残高が増加したものの、公共下水道特別会計の起債残高の減少による公営企業債等繰入見込額や職員数の減少による退職手当負担見込額の減少により指標が改善した。また、合併特例債や臨時財政対策債など交付税算入のある市債の割合が増加したことも改善した要因である。しかしながら合併特例債の発行上限が迫っているため、今後はより一層の事業内容の精査と真に必要な事業であるか見極めていくことが重要で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85695</xdr:rowOff>
    </xdr:from>
    <xdr:to>
      <xdr:col>24</xdr:col>
      <xdr:colOff>558800</xdr:colOff>
      <xdr:row>18</xdr:row>
      <xdr:rowOff>28000</xdr:rowOff>
    </xdr:to>
    <xdr:cxnSp macro="">
      <xdr:nvCxnSpPr>
        <xdr:cNvPr id="439" name="直線コネクタ 438"/>
        <xdr:cNvCxnSpPr/>
      </xdr:nvCxnSpPr>
      <xdr:spPr>
        <a:xfrm flipV="1">
          <a:off x="16179800" y="3000345"/>
          <a:ext cx="8382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168426</xdr:rowOff>
    </xdr:from>
    <xdr:to>
      <xdr:col>23</xdr:col>
      <xdr:colOff>406400</xdr:colOff>
      <xdr:row>18</xdr:row>
      <xdr:rowOff>28000</xdr:rowOff>
    </xdr:to>
    <xdr:cxnSp macro="">
      <xdr:nvCxnSpPr>
        <xdr:cNvPr id="442" name="直線コネクタ 441"/>
        <xdr:cNvCxnSpPr/>
      </xdr:nvCxnSpPr>
      <xdr:spPr>
        <a:xfrm>
          <a:off x="15290800" y="30830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144296</xdr:rowOff>
    </xdr:from>
    <xdr:to>
      <xdr:col>22</xdr:col>
      <xdr:colOff>203200</xdr:colOff>
      <xdr:row>17</xdr:row>
      <xdr:rowOff>168426</xdr:rowOff>
    </xdr:to>
    <xdr:cxnSp macro="">
      <xdr:nvCxnSpPr>
        <xdr:cNvPr id="445" name="直線コネクタ 444"/>
        <xdr:cNvCxnSpPr/>
      </xdr:nvCxnSpPr>
      <xdr:spPr>
        <a:xfrm>
          <a:off x="14401800" y="30589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144296</xdr:rowOff>
    </xdr:from>
    <xdr:to>
      <xdr:col>21</xdr:col>
      <xdr:colOff>0</xdr:colOff>
      <xdr:row>17</xdr:row>
      <xdr:rowOff>159234</xdr:rowOff>
    </xdr:to>
    <xdr:cxnSp macro="">
      <xdr:nvCxnSpPr>
        <xdr:cNvPr id="448" name="直線コネクタ 447"/>
        <xdr:cNvCxnSpPr/>
      </xdr:nvCxnSpPr>
      <xdr:spPr>
        <a:xfrm flipV="1">
          <a:off x="13512800" y="305894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51" name="フローチャート : 判断 450"/>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50938</xdr:rowOff>
    </xdr:from>
    <xdr:ext cx="762000" cy="259045"/>
    <xdr:sp macro="" textlink="">
      <xdr:nvSpPr>
        <xdr:cNvPr id="452" name="テキスト ボックス 451"/>
        <xdr:cNvSpPr txBox="1"/>
      </xdr:nvSpPr>
      <xdr:spPr>
        <a:xfrm>
          <a:off x="13131800" y="31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34895</xdr:rowOff>
    </xdr:from>
    <xdr:to>
      <xdr:col>24</xdr:col>
      <xdr:colOff>609600</xdr:colOff>
      <xdr:row>17</xdr:row>
      <xdr:rowOff>136495</xdr:rowOff>
    </xdr:to>
    <xdr:sp macro="" textlink="">
      <xdr:nvSpPr>
        <xdr:cNvPr id="458" name="円/楕円 457"/>
        <xdr:cNvSpPr/>
      </xdr:nvSpPr>
      <xdr:spPr>
        <a:xfrm>
          <a:off x="16967200" y="2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6972</xdr:rowOff>
    </xdr:from>
    <xdr:ext cx="762000" cy="259045"/>
    <xdr:sp macro="" textlink="">
      <xdr:nvSpPr>
        <xdr:cNvPr id="459" name="将来負担の状況該当値テキスト"/>
        <xdr:cNvSpPr txBox="1"/>
      </xdr:nvSpPr>
      <xdr:spPr>
        <a:xfrm>
          <a:off x="17106900" y="292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148650</xdr:rowOff>
    </xdr:from>
    <xdr:to>
      <xdr:col>23</xdr:col>
      <xdr:colOff>457200</xdr:colOff>
      <xdr:row>18</xdr:row>
      <xdr:rowOff>78800</xdr:rowOff>
    </xdr:to>
    <xdr:sp macro="" textlink="">
      <xdr:nvSpPr>
        <xdr:cNvPr id="460" name="円/楕円 459"/>
        <xdr:cNvSpPr/>
      </xdr:nvSpPr>
      <xdr:spPr>
        <a:xfrm>
          <a:off x="161290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63577</xdr:rowOff>
    </xdr:from>
    <xdr:ext cx="736600" cy="259045"/>
    <xdr:sp macro="" textlink="">
      <xdr:nvSpPr>
        <xdr:cNvPr id="461" name="テキスト ボックス 460"/>
        <xdr:cNvSpPr txBox="1"/>
      </xdr:nvSpPr>
      <xdr:spPr>
        <a:xfrm>
          <a:off x="15798800" y="314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117626</xdr:rowOff>
    </xdr:from>
    <xdr:to>
      <xdr:col>22</xdr:col>
      <xdr:colOff>254000</xdr:colOff>
      <xdr:row>18</xdr:row>
      <xdr:rowOff>47776</xdr:rowOff>
    </xdr:to>
    <xdr:sp macro="" textlink="">
      <xdr:nvSpPr>
        <xdr:cNvPr id="462" name="円/楕円 461"/>
        <xdr:cNvSpPr/>
      </xdr:nvSpPr>
      <xdr:spPr>
        <a:xfrm>
          <a:off x="15240000" y="30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32553</xdr:rowOff>
    </xdr:from>
    <xdr:ext cx="762000" cy="259045"/>
    <xdr:sp macro="" textlink="">
      <xdr:nvSpPr>
        <xdr:cNvPr id="463" name="テキスト ボックス 462"/>
        <xdr:cNvSpPr txBox="1"/>
      </xdr:nvSpPr>
      <xdr:spPr>
        <a:xfrm>
          <a:off x="14909800" y="311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93496</xdr:rowOff>
    </xdr:from>
    <xdr:to>
      <xdr:col>21</xdr:col>
      <xdr:colOff>50800</xdr:colOff>
      <xdr:row>18</xdr:row>
      <xdr:rowOff>23646</xdr:rowOff>
    </xdr:to>
    <xdr:sp macro="" textlink="">
      <xdr:nvSpPr>
        <xdr:cNvPr id="464" name="円/楕円 463"/>
        <xdr:cNvSpPr/>
      </xdr:nvSpPr>
      <xdr:spPr>
        <a:xfrm>
          <a:off x="14351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8423</xdr:rowOff>
    </xdr:from>
    <xdr:ext cx="762000" cy="259045"/>
    <xdr:sp macro="" textlink="">
      <xdr:nvSpPr>
        <xdr:cNvPr id="465" name="テキスト ボックス 464"/>
        <xdr:cNvSpPr txBox="1"/>
      </xdr:nvSpPr>
      <xdr:spPr>
        <a:xfrm>
          <a:off x="14020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108434</xdr:rowOff>
    </xdr:from>
    <xdr:to>
      <xdr:col>19</xdr:col>
      <xdr:colOff>533400</xdr:colOff>
      <xdr:row>18</xdr:row>
      <xdr:rowOff>38584</xdr:rowOff>
    </xdr:to>
    <xdr:sp macro="" textlink="">
      <xdr:nvSpPr>
        <xdr:cNvPr id="466" name="円/楕円 465"/>
        <xdr:cNvSpPr/>
      </xdr:nvSpPr>
      <xdr:spPr>
        <a:xfrm>
          <a:off x="13462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48761</xdr:rowOff>
    </xdr:from>
    <xdr:ext cx="762000" cy="259045"/>
    <xdr:sp macro="" textlink="">
      <xdr:nvSpPr>
        <xdr:cNvPr id="467" name="テキスト ボックス 466"/>
        <xdr:cNvSpPr txBox="1"/>
      </xdr:nvSpPr>
      <xdr:spPr>
        <a:xfrm>
          <a:off x="13131800" y="27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滋賀県湖南市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54,953
52,782
70.40
20,834,855
20,419,041
339,996
12,004,949
24,802,688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59.8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与削減から通常支給となったことにより決算額においては前年度より増加したものの定員適正化計画による職員減により比率においては改善することとなった。今後、まちづくりセンター及び給食センターを直営管理より外部委託による管理へ転換することから更なる改善が見込ま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107950</xdr:rowOff>
    </xdr:from>
    <xdr:to>
      <xdr:col>7</xdr:col>
      <xdr:colOff>15875</xdr:colOff>
      <xdr:row>37</xdr:row>
      <xdr:rowOff>158750</xdr:rowOff>
    </xdr:to>
    <xdr:cxnSp macro="">
      <xdr:nvCxnSpPr>
        <xdr:cNvPr id="64" name="直線コネクタ 63"/>
        <xdr:cNvCxnSpPr/>
      </xdr:nvCxnSpPr>
      <xdr:spPr>
        <a:xfrm flipV="1">
          <a:off x="3987800" y="645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158750</xdr:rowOff>
    </xdr:from>
    <xdr:to>
      <xdr:col>5</xdr:col>
      <xdr:colOff>549275</xdr:colOff>
      <xdr:row>39</xdr:row>
      <xdr:rowOff>31750</xdr:rowOff>
    </xdr:to>
    <xdr:cxnSp macro="">
      <xdr:nvCxnSpPr>
        <xdr:cNvPr id="67" name="直線コネクタ 66"/>
        <xdr:cNvCxnSpPr/>
      </xdr:nvCxnSpPr>
      <xdr:spPr>
        <a:xfrm flipV="1">
          <a:off x="3098800" y="650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40</xdr:row>
      <xdr:rowOff>76200</xdr:rowOff>
    </xdr:to>
    <xdr:cxnSp macro="">
      <xdr:nvCxnSpPr>
        <xdr:cNvPr id="70" name="直線コネクタ 69"/>
        <xdr:cNvCxnSpPr/>
      </xdr:nvCxnSpPr>
      <xdr:spPr>
        <a:xfrm flipV="1">
          <a:off x="2209800" y="6718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76200</xdr:rowOff>
    </xdr:from>
    <xdr:to>
      <xdr:col>3</xdr:col>
      <xdr:colOff>142875</xdr:colOff>
      <xdr:row>40</xdr:row>
      <xdr:rowOff>152400</xdr:rowOff>
    </xdr:to>
    <xdr:cxnSp macro="">
      <xdr:nvCxnSpPr>
        <xdr:cNvPr id="73" name="直線コネクタ 72"/>
        <xdr:cNvCxnSpPr/>
      </xdr:nvCxnSpPr>
      <xdr:spPr>
        <a:xfrm flipV="1">
          <a:off x="1320800" y="693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76" name="フローチャート : 判断 75"/>
        <xdr:cNvSpPr/>
      </xdr:nvSpPr>
      <xdr:spPr>
        <a:xfrm>
          <a:off x="1270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7" name="テキスト ボックス 76"/>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3" name="円/楕円 82"/>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73677</xdr:rowOff>
    </xdr:from>
    <xdr:ext cx="762000" cy="259045"/>
    <xdr:sp macro="" textlink="">
      <xdr:nvSpPr>
        <xdr:cNvPr id="84"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107950</xdr:rowOff>
    </xdr:from>
    <xdr:to>
      <xdr:col>5</xdr:col>
      <xdr:colOff>600075</xdr:colOff>
      <xdr:row>38</xdr:row>
      <xdr:rowOff>38100</xdr:rowOff>
    </xdr:to>
    <xdr:sp macro="" textlink="">
      <xdr:nvSpPr>
        <xdr:cNvPr id="85" name="円/楕円 84"/>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86" name="テキスト ボックス 85"/>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7" name="円/楕円 86"/>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8" name="テキスト ボックス 87"/>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25400</xdr:rowOff>
    </xdr:from>
    <xdr:to>
      <xdr:col>3</xdr:col>
      <xdr:colOff>193675</xdr:colOff>
      <xdr:row>40</xdr:row>
      <xdr:rowOff>127000</xdr:rowOff>
    </xdr:to>
    <xdr:sp macro="" textlink="">
      <xdr:nvSpPr>
        <xdr:cNvPr id="89" name="円/楕円 88"/>
        <xdr:cNvSpPr/>
      </xdr:nvSpPr>
      <xdr:spPr>
        <a:xfrm>
          <a:off x="2159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111777</xdr:rowOff>
    </xdr:from>
    <xdr:ext cx="762000" cy="259045"/>
    <xdr:sp macro="" textlink="">
      <xdr:nvSpPr>
        <xdr:cNvPr id="90" name="テキスト ボックス 89"/>
        <xdr:cNvSpPr txBox="1"/>
      </xdr:nvSpPr>
      <xdr:spPr>
        <a:xfrm>
          <a:off x="1828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101600</xdr:rowOff>
    </xdr:from>
    <xdr:to>
      <xdr:col>1</xdr:col>
      <xdr:colOff>676275</xdr:colOff>
      <xdr:row>41</xdr:row>
      <xdr:rowOff>31750</xdr:rowOff>
    </xdr:to>
    <xdr:sp macro="" textlink="">
      <xdr:nvSpPr>
        <xdr:cNvPr id="91" name="円/楕円 90"/>
        <xdr:cNvSpPr/>
      </xdr:nvSpPr>
      <xdr:spPr>
        <a:xfrm>
          <a:off x="1270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16527</xdr:rowOff>
    </xdr:from>
    <xdr:ext cx="762000" cy="259045"/>
    <xdr:sp macro="" textlink="">
      <xdr:nvSpPr>
        <xdr:cNvPr id="92" name="テキスト ボックス 91"/>
        <xdr:cNvSpPr txBox="1"/>
      </xdr:nvSpPr>
      <xdr:spPr>
        <a:xfrm>
          <a:off x="939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保育所入所児童数に対応するための臨時職員賃金の増加や公共施設の運営管理に指定管理者制度を導入したことによる委託料の増加などである。また、職員の急激な減少に伴い臨時職員が増加している。今後も施設管理については、積極的な民間委託・指定管理者制度の活用により物件費が増加することが見込まれるが、適切な施設のあり方を検討し、維持管理経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137886</xdr:rowOff>
    </xdr:from>
    <xdr:to>
      <xdr:col>24</xdr:col>
      <xdr:colOff>31750</xdr:colOff>
      <xdr:row>19</xdr:row>
      <xdr:rowOff>20864</xdr:rowOff>
    </xdr:to>
    <xdr:cxnSp macro="">
      <xdr:nvCxnSpPr>
        <xdr:cNvPr id="127" name="直線コネクタ 126"/>
        <xdr:cNvCxnSpPr/>
      </xdr:nvCxnSpPr>
      <xdr:spPr>
        <a:xfrm flipV="1">
          <a:off x="15671800" y="3223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19</xdr:row>
      <xdr:rowOff>20864</xdr:rowOff>
    </xdr:to>
    <xdr:cxnSp macro="">
      <xdr:nvCxnSpPr>
        <xdr:cNvPr id="130" name="直線コネクタ 129"/>
        <xdr:cNvCxnSpPr/>
      </xdr:nvCxnSpPr>
      <xdr:spPr>
        <a:xfrm>
          <a:off x="14782800" y="3213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72571</xdr:rowOff>
    </xdr:from>
    <xdr:to>
      <xdr:col>21</xdr:col>
      <xdr:colOff>361950</xdr:colOff>
      <xdr:row>18</xdr:row>
      <xdr:rowOff>127000</xdr:rowOff>
    </xdr:to>
    <xdr:cxnSp macro="">
      <xdr:nvCxnSpPr>
        <xdr:cNvPr id="133" name="直線コネクタ 132"/>
        <xdr:cNvCxnSpPr/>
      </xdr:nvCxnSpPr>
      <xdr:spPr>
        <a:xfrm>
          <a:off x="13893800" y="3158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132443</xdr:rowOff>
    </xdr:from>
    <xdr:to>
      <xdr:col>20</xdr:col>
      <xdr:colOff>158750</xdr:colOff>
      <xdr:row>18</xdr:row>
      <xdr:rowOff>72571</xdr:rowOff>
    </xdr:to>
    <xdr:cxnSp macro="">
      <xdr:nvCxnSpPr>
        <xdr:cNvPr id="136" name="直線コネクタ 135"/>
        <xdr:cNvCxnSpPr/>
      </xdr:nvCxnSpPr>
      <xdr:spPr>
        <a:xfrm>
          <a:off x="13004800" y="28756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39" name="フローチャート : 判断 138"/>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0" name="テキスト ボックス 139"/>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87086</xdr:rowOff>
    </xdr:from>
    <xdr:to>
      <xdr:col>24</xdr:col>
      <xdr:colOff>82550</xdr:colOff>
      <xdr:row>19</xdr:row>
      <xdr:rowOff>17236</xdr:rowOff>
    </xdr:to>
    <xdr:sp macro="" textlink="">
      <xdr:nvSpPr>
        <xdr:cNvPr id="146" name="円/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48" name="円/楕円 147"/>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49" name="テキスト ボックス 148"/>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50" name="円/楕円 149"/>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1" name="テキスト ボックス 150"/>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21771</xdr:rowOff>
    </xdr:from>
    <xdr:to>
      <xdr:col>20</xdr:col>
      <xdr:colOff>209550</xdr:colOff>
      <xdr:row>18</xdr:row>
      <xdr:rowOff>123371</xdr:rowOff>
    </xdr:to>
    <xdr:sp macro="" textlink="">
      <xdr:nvSpPr>
        <xdr:cNvPr id="152" name="円/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54" name="円/楕円 153"/>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55" name="テキスト ボックス 154"/>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は下回っているものの湖南市特有の人口構成により急激に高齢化率が上昇することから扶助費については今後急激に上昇することが見込まれる。特に生活保護費の内医療扶助については急激な伸びを示していることから資格審査の適正化および被保護者の自立促進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31750</xdr:rowOff>
    </xdr:to>
    <xdr:cxnSp macro="">
      <xdr:nvCxnSpPr>
        <xdr:cNvPr id="186" name="直線コネクタ 185"/>
        <xdr:cNvCxnSpPr/>
      </xdr:nvCxnSpPr>
      <xdr:spPr>
        <a:xfrm>
          <a:off x="3987800" y="9415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54</xdr:row>
      <xdr:rowOff>157480</xdr:rowOff>
    </xdr:to>
    <xdr:cxnSp macro="">
      <xdr:nvCxnSpPr>
        <xdr:cNvPr id="189" name="直線コネクタ 188"/>
        <xdr:cNvCxnSpPr/>
      </xdr:nvCxnSpPr>
      <xdr:spPr>
        <a:xfrm>
          <a:off x="3098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81280</xdr:rowOff>
    </xdr:to>
    <xdr:cxnSp macro="">
      <xdr:nvCxnSpPr>
        <xdr:cNvPr id="192" name="直線コネクタ 191"/>
        <xdr:cNvCxnSpPr/>
      </xdr:nvCxnSpPr>
      <xdr:spPr>
        <a:xfrm>
          <a:off x="2209800" y="930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130810</xdr:rowOff>
    </xdr:from>
    <xdr:to>
      <xdr:col>3</xdr:col>
      <xdr:colOff>142875</xdr:colOff>
      <xdr:row>54</xdr:row>
      <xdr:rowOff>50800</xdr:rowOff>
    </xdr:to>
    <xdr:cxnSp macro="">
      <xdr:nvCxnSpPr>
        <xdr:cNvPr id="195" name="直線コネクタ 194"/>
        <xdr:cNvCxnSpPr/>
      </xdr:nvCxnSpPr>
      <xdr:spPr>
        <a:xfrm>
          <a:off x="1320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197" name="テキスト ボックス 196"/>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22860</xdr:rowOff>
    </xdr:from>
    <xdr:to>
      <xdr:col>1</xdr:col>
      <xdr:colOff>676275</xdr:colOff>
      <xdr:row>56</xdr:row>
      <xdr:rowOff>124460</xdr:rowOff>
    </xdr:to>
    <xdr:sp macro="" textlink="">
      <xdr:nvSpPr>
        <xdr:cNvPr id="198" name="フローチャート : 判断 197"/>
        <xdr:cNvSpPr/>
      </xdr:nvSpPr>
      <xdr:spPr>
        <a:xfrm>
          <a:off x="1270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109237</xdr:rowOff>
    </xdr:from>
    <xdr:ext cx="762000" cy="259045"/>
    <xdr:sp macro="" textlink="">
      <xdr:nvSpPr>
        <xdr:cNvPr id="199" name="テキスト ボックス 198"/>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106680</xdr:rowOff>
    </xdr:from>
    <xdr:to>
      <xdr:col>5</xdr:col>
      <xdr:colOff>600075</xdr:colOff>
      <xdr:row>55</xdr:row>
      <xdr:rowOff>36830</xdr:rowOff>
    </xdr:to>
    <xdr:sp macro="" textlink="">
      <xdr:nvSpPr>
        <xdr:cNvPr id="207" name="円/楕円 206"/>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47007</xdr:rowOff>
    </xdr:from>
    <xdr:ext cx="736600" cy="259045"/>
    <xdr:sp macro="" textlink="">
      <xdr:nvSpPr>
        <xdr:cNvPr id="208" name="テキスト ボックス 207"/>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9" name="円/楕円 208"/>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10" name="テキスト ボックス 209"/>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213" name="円/楕円 212"/>
        <xdr:cNvSpPr/>
      </xdr:nvSpPr>
      <xdr:spPr>
        <a:xfrm>
          <a:off x="1270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214" name="テキスト ボックス 213"/>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比率に影響を与えている他会計繰出金については、公共下水道特別会計や国民健康保険診療所特別会計で減少したことにより</a:t>
          </a:r>
          <a:r>
            <a:rPr kumimoji="1" lang="ja-JP" altLang="ja-JP" sz="1300">
              <a:solidFill>
                <a:schemeClr val="dk1"/>
              </a:solidFill>
              <a:effectLst/>
              <a:latin typeface="+mn-lt"/>
              <a:ea typeface="+mn-ea"/>
              <a:cs typeface="+mn-cs"/>
            </a:rPr>
            <a:t>類似団体比率の平均値まで改善</a:t>
          </a:r>
          <a:r>
            <a:rPr kumimoji="1" lang="ja-JP" altLang="en-US" sz="1300">
              <a:solidFill>
                <a:schemeClr val="dk1"/>
              </a:solidFill>
              <a:effectLst/>
              <a:latin typeface="+mn-lt"/>
              <a:ea typeface="+mn-ea"/>
              <a:cs typeface="+mn-cs"/>
            </a:rPr>
            <a:t>した</a:t>
          </a:r>
          <a:r>
            <a:rPr kumimoji="1" lang="ja-JP" altLang="en-US" sz="1300">
              <a:latin typeface="ＭＳ Ｐゴシック"/>
            </a:rPr>
            <a:t>。今後も、繰出基準による適正な一般会計からの繰出および受益者負担の原則を前提に、適正な料金（税）設定を行っていくことが必要である。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59</xdr:row>
      <xdr:rowOff>75293</xdr:rowOff>
    </xdr:to>
    <xdr:cxnSp macro="">
      <xdr:nvCxnSpPr>
        <xdr:cNvPr id="249" name="直線コネクタ 248"/>
        <xdr:cNvCxnSpPr/>
      </xdr:nvCxnSpPr>
      <xdr:spPr>
        <a:xfrm flipV="1">
          <a:off x="15671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75293</xdr:rowOff>
    </xdr:to>
    <xdr:cxnSp macro="">
      <xdr:nvCxnSpPr>
        <xdr:cNvPr id="252" name="直線コネクタ 251"/>
        <xdr:cNvCxnSpPr/>
      </xdr:nvCxnSpPr>
      <xdr:spPr>
        <a:xfrm>
          <a:off x="14782800" y="1014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39915</xdr:rowOff>
    </xdr:from>
    <xdr:to>
      <xdr:col>21</xdr:col>
      <xdr:colOff>361950</xdr:colOff>
      <xdr:row>59</xdr:row>
      <xdr:rowOff>31750</xdr:rowOff>
    </xdr:to>
    <xdr:cxnSp macro="">
      <xdr:nvCxnSpPr>
        <xdr:cNvPr id="255" name="直線コネクタ 254"/>
        <xdr:cNvCxnSpPr/>
      </xdr:nvCxnSpPr>
      <xdr:spPr>
        <a:xfrm>
          <a:off x="13893800" y="9984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113393</xdr:rowOff>
    </xdr:from>
    <xdr:to>
      <xdr:col>20</xdr:col>
      <xdr:colOff>158750</xdr:colOff>
      <xdr:row>58</xdr:row>
      <xdr:rowOff>39915</xdr:rowOff>
    </xdr:to>
    <xdr:cxnSp macro="">
      <xdr:nvCxnSpPr>
        <xdr:cNvPr id="258" name="直線コネクタ 257"/>
        <xdr:cNvCxnSpPr/>
      </xdr:nvCxnSpPr>
      <xdr:spPr>
        <a:xfrm>
          <a:off x="13004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130628</xdr:rowOff>
    </xdr:from>
    <xdr:to>
      <xdr:col>19</xdr:col>
      <xdr:colOff>6350</xdr:colOff>
      <xdr:row>59</xdr:row>
      <xdr:rowOff>60778</xdr:rowOff>
    </xdr:to>
    <xdr:sp macro="" textlink="">
      <xdr:nvSpPr>
        <xdr:cNvPr id="261" name="フローチャート : 判断 260"/>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45555</xdr:rowOff>
    </xdr:from>
    <xdr:ext cx="762000" cy="259045"/>
    <xdr:sp macro="" textlink="">
      <xdr:nvSpPr>
        <xdr:cNvPr id="262" name="テキスト ボックス 261"/>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68" name="円/楕円 267"/>
        <xdr:cNvSpPr/>
      </xdr:nvSpPr>
      <xdr:spPr>
        <a:xfrm>
          <a:off x="16459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80934</xdr:rowOff>
    </xdr:from>
    <xdr:ext cx="762000" cy="259045"/>
    <xdr:sp macro="" textlink="">
      <xdr:nvSpPr>
        <xdr:cNvPr id="269" name="その他該当値テキスト"/>
        <xdr:cNvSpPr txBox="1"/>
      </xdr:nvSpPr>
      <xdr:spPr>
        <a:xfrm>
          <a:off x="16598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24493</xdr:rowOff>
    </xdr:from>
    <xdr:to>
      <xdr:col>22</xdr:col>
      <xdr:colOff>615950</xdr:colOff>
      <xdr:row>59</xdr:row>
      <xdr:rowOff>126093</xdr:rowOff>
    </xdr:to>
    <xdr:sp macro="" textlink="">
      <xdr:nvSpPr>
        <xdr:cNvPr id="270" name="円/楕円 269"/>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110870</xdr:rowOff>
    </xdr:from>
    <xdr:ext cx="736600" cy="259045"/>
    <xdr:sp macro="" textlink="">
      <xdr:nvSpPr>
        <xdr:cNvPr id="271" name="テキスト ボックス 270"/>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2" name="円/楕円 271"/>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3" name="テキスト ボックス 272"/>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160565</xdr:rowOff>
    </xdr:from>
    <xdr:to>
      <xdr:col>20</xdr:col>
      <xdr:colOff>209550</xdr:colOff>
      <xdr:row>58</xdr:row>
      <xdr:rowOff>90715</xdr:rowOff>
    </xdr:to>
    <xdr:sp macro="" textlink="">
      <xdr:nvSpPr>
        <xdr:cNvPr id="274" name="円/楕円 273"/>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100892</xdr:rowOff>
    </xdr:from>
    <xdr:ext cx="762000" cy="259045"/>
    <xdr:sp macro="" textlink="">
      <xdr:nvSpPr>
        <xdr:cNvPr id="275" name="テキスト ボックス 274"/>
        <xdr:cNvSpPr txBox="1"/>
      </xdr:nvSpPr>
      <xdr:spPr>
        <a:xfrm>
          <a:off x="13512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62593</xdr:rowOff>
    </xdr:from>
    <xdr:to>
      <xdr:col>19</xdr:col>
      <xdr:colOff>6350</xdr:colOff>
      <xdr:row>57</xdr:row>
      <xdr:rowOff>164193</xdr:rowOff>
    </xdr:to>
    <xdr:sp macro="" textlink="">
      <xdr:nvSpPr>
        <xdr:cNvPr id="276" name="円/楕円 275"/>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2920</xdr:rowOff>
    </xdr:from>
    <xdr:ext cx="762000" cy="259045"/>
    <xdr:sp macro="" textlink="">
      <xdr:nvSpPr>
        <xdr:cNvPr id="277" name="テキスト ボックス 276"/>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2903</xdr:rowOff>
    </xdr:to>
    <xdr:cxnSp macro="">
      <xdr:nvCxnSpPr>
        <xdr:cNvPr id="311" name="直線コネクタ 310"/>
        <xdr:cNvCxnSpPr/>
      </xdr:nvCxnSpPr>
      <xdr:spPr>
        <a:xfrm>
          <a:off x="15671800" y="64592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135164</xdr:rowOff>
    </xdr:to>
    <xdr:cxnSp macro="">
      <xdr:nvCxnSpPr>
        <xdr:cNvPr id="314" name="直線コネクタ 313"/>
        <xdr:cNvCxnSpPr/>
      </xdr:nvCxnSpPr>
      <xdr:spPr>
        <a:xfrm flipV="1">
          <a:off x="14782800" y="64592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89444</xdr:rowOff>
    </xdr:from>
    <xdr:to>
      <xdr:col>21</xdr:col>
      <xdr:colOff>361950</xdr:colOff>
      <xdr:row>37</xdr:row>
      <xdr:rowOff>135164</xdr:rowOff>
    </xdr:to>
    <xdr:cxnSp macro="">
      <xdr:nvCxnSpPr>
        <xdr:cNvPr id="317" name="直線コネクタ 316"/>
        <xdr:cNvCxnSpPr/>
      </xdr:nvCxnSpPr>
      <xdr:spPr>
        <a:xfrm>
          <a:off x="13893800" y="64330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89444</xdr:rowOff>
    </xdr:from>
    <xdr:to>
      <xdr:col>20</xdr:col>
      <xdr:colOff>158750</xdr:colOff>
      <xdr:row>37</xdr:row>
      <xdr:rowOff>89444</xdr:rowOff>
    </xdr:to>
    <xdr:cxnSp macro="">
      <xdr:nvCxnSpPr>
        <xdr:cNvPr id="320" name="直線コネクタ 319"/>
        <xdr:cNvCxnSpPr/>
      </xdr:nvCxnSpPr>
      <xdr:spPr>
        <a:xfrm>
          <a:off x="13004800" y="6433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112123</xdr:rowOff>
    </xdr:from>
    <xdr:to>
      <xdr:col>19</xdr:col>
      <xdr:colOff>6350</xdr:colOff>
      <xdr:row>37</xdr:row>
      <xdr:rowOff>42273</xdr:rowOff>
    </xdr:to>
    <xdr:sp macro="" textlink="">
      <xdr:nvSpPr>
        <xdr:cNvPr id="323" name="フローチャート : 判断 322"/>
        <xdr:cNvSpPr/>
      </xdr:nvSpPr>
      <xdr:spPr>
        <a:xfrm>
          <a:off x="12954000" y="62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52450</xdr:rowOff>
    </xdr:from>
    <xdr:ext cx="762000" cy="259045"/>
    <xdr:sp macro="" textlink="">
      <xdr:nvSpPr>
        <xdr:cNvPr id="324" name="テキスト ボックス 323"/>
        <xdr:cNvSpPr txBox="1"/>
      </xdr:nvSpPr>
      <xdr:spPr>
        <a:xfrm>
          <a:off x="12623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123553</xdr:rowOff>
    </xdr:from>
    <xdr:to>
      <xdr:col>24</xdr:col>
      <xdr:colOff>82550</xdr:colOff>
      <xdr:row>38</xdr:row>
      <xdr:rowOff>53703</xdr:rowOff>
    </xdr:to>
    <xdr:sp macro="" textlink="">
      <xdr:nvSpPr>
        <xdr:cNvPr id="330" name="円/楕円 329"/>
        <xdr:cNvSpPr/>
      </xdr:nvSpPr>
      <xdr:spPr>
        <a:xfrm>
          <a:off x="16459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95630</xdr:rowOff>
    </xdr:from>
    <xdr:ext cx="762000" cy="259045"/>
    <xdr:sp macro="" textlink="">
      <xdr:nvSpPr>
        <xdr:cNvPr id="331" name="補助費等該当値テキスト"/>
        <xdr:cNvSpPr txBox="1"/>
      </xdr:nvSpPr>
      <xdr:spPr>
        <a:xfrm>
          <a:off x="16598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32" name="円/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84364</xdr:rowOff>
    </xdr:from>
    <xdr:to>
      <xdr:col>21</xdr:col>
      <xdr:colOff>412750</xdr:colOff>
      <xdr:row>38</xdr:row>
      <xdr:rowOff>14514</xdr:rowOff>
    </xdr:to>
    <xdr:sp macro="" textlink="">
      <xdr:nvSpPr>
        <xdr:cNvPr id="334" name="円/楕円 333"/>
        <xdr:cNvSpPr/>
      </xdr:nvSpPr>
      <xdr:spPr>
        <a:xfrm>
          <a:off x="14732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170742</xdr:rowOff>
    </xdr:from>
    <xdr:ext cx="762000" cy="259045"/>
    <xdr:sp macro="" textlink="">
      <xdr:nvSpPr>
        <xdr:cNvPr id="335" name="テキスト ボックス 334"/>
        <xdr:cNvSpPr txBox="1"/>
      </xdr:nvSpPr>
      <xdr:spPr>
        <a:xfrm>
          <a:off x="14401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38644</xdr:rowOff>
    </xdr:from>
    <xdr:to>
      <xdr:col>20</xdr:col>
      <xdr:colOff>209550</xdr:colOff>
      <xdr:row>37</xdr:row>
      <xdr:rowOff>140244</xdr:rowOff>
    </xdr:to>
    <xdr:sp macro="" textlink="">
      <xdr:nvSpPr>
        <xdr:cNvPr id="336" name="円/楕円 335"/>
        <xdr:cNvSpPr/>
      </xdr:nvSpPr>
      <xdr:spPr>
        <a:xfrm>
          <a:off x="13843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37" name="テキスト ボックス 336"/>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38" name="円/楕円 337"/>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39" name="テキスト ボックス 338"/>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懸案事項であった老朽化した義務教育施設の耐震化事業、市町村合併による旧町域の均衡ある発展に資する事業を平成</a:t>
          </a:r>
          <a:r>
            <a:rPr kumimoji="1" lang="en-US" altLang="ja-JP" sz="1300">
              <a:latin typeface="ＭＳ Ｐゴシック"/>
            </a:rPr>
            <a:t>16</a:t>
          </a:r>
          <a:r>
            <a:rPr kumimoji="1" lang="ja-JP" altLang="en-US" sz="1300">
              <a:latin typeface="ＭＳ Ｐゴシック"/>
            </a:rPr>
            <a:t>年の合併以降積極的に実施してきたことが元利償還金等が増加した要因である。</a:t>
          </a:r>
          <a:endParaRPr kumimoji="1" lang="en-US" altLang="ja-JP" sz="1300">
            <a:latin typeface="ＭＳ Ｐゴシック"/>
          </a:endParaRPr>
        </a:p>
        <a:p>
          <a:r>
            <a:rPr kumimoji="1" lang="ja-JP" altLang="en-US" sz="1300">
              <a:latin typeface="ＭＳ Ｐゴシック"/>
            </a:rPr>
            <a:t>このことから現状では実質公債費比率は横ばい傾向にあるが大型投資的事業においては後年に過度の負担とならないよう費用対効果、事業手法等を見極め実施する必要がある。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8889</xdr:rowOff>
    </xdr:from>
    <xdr:to>
      <xdr:col>7</xdr:col>
      <xdr:colOff>15875</xdr:colOff>
      <xdr:row>79</xdr:row>
      <xdr:rowOff>39370</xdr:rowOff>
    </xdr:to>
    <xdr:cxnSp macro="">
      <xdr:nvCxnSpPr>
        <xdr:cNvPr id="372" name="直線コネクタ 371"/>
        <xdr:cNvCxnSpPr/>
      </xdr:nvCxnSpPr>
      <xdr:spPr>
        <a:xfrm>
          <a:off x="3987800" y="13553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79</xdr:row>
      <xdr:rowOff>8889</xdr:rowOff>
    </xdr:to>
    <xdr:cxnSp macro="">
      <xdr:nvCxnSpPr>
        <xdr:cNvPr id="375" name="直線コネクタ 374"/>
        <xdr:cNvCxnSpPr/>
      </xdr:nvCxnSpPr>
      <xdr:spPr>
        <a:xfrm>
          <a:off x="3098800" y="134086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43180</xdr:rowOff>
    </xdr:to>
    <xdr:cxnSp macro="">
      <xdr:nvCxnSpPr>
        <xdr:cNvPr id="378" name="直線コネクタ 377"/>
        <xdr:cNvCxnSpPr/>
      </xdr:nvCxnSpPr>
      <xdr:spPr>
        <a:xfrm flipV="1">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0" name="テキスト ボックス 379"/>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43180</xdr:rowOff>
    </xdr:to>
    <xdr:cxnSp macro="">
      <xdr:nvCxnSpPr>
        <xdr:cNvPr id="381" name="直線コネクタ 380"/>
        <xdr:cNvCxnSpPr/>
      </xdr:nvCxnSpPr>
      <xdr:spPr>
        <a:xfrm>
          <a:off x="1320800" y="1341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3" name="テキスト ボックス 382"/>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4" name="フローチャート : 判断 383"/>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85" name="テキスト ボックス 384"/>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160020</xdr:rowOff>
    </xdr:from>
    <xdr:to>
      <xdr:col>7</xdr:col>
      <xdr:colOff>66675</xdr:colOff>
      <xdr:row>79</xdr:row>
      <xdr:rowOff>90170</xdr:rowOff>
    </xdr:to>
    <xdr:sp macro="" textlink="">
      <xdr:nvSpPr>
        <xdr:cNvPr id="391" name="円/楕円 390"/>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132097</xdr:rowOff>
    </xdr:from>
    <xdr:ext cx="762000" cy="259045"/>
    <xdr:sp macro="" textlink="">
      <xdr:nvSpPr>
        <xdr:cNvPr id="392" name="公債費該当値テキスト"/>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129539</xdr:rowOff>
    </xdr:from>
    <xdr:to>
      <xdr:col>5</xdr:col>
      <xdr:colOff>600075</xdr:colOff>
      <xdr:row>79</xdr:row>
      <xdr:rowOff>59689</xdr:rowOff>
    </xdr:to>
    <xdr:sp macro="" textlink="">
      <xdr:nvSpPr>
        <xdr:cNvPr id="393" name="円/楕円 392"/>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44466</xdr:rowOff>
    </xdr:from>
    <xdr:ext cx="736600" cy="259045"/>
    <xdr:sp macro="" textlink="">
      <xdr:nvSpPr>
        <xdr:cNvPr id="394" name="テキスト ボックス 393"/>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5" name="円/楕円 394"/>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6" name="テキスト ボックス 395"/>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7" name="円/楕円 396"/>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98" name="テキスト ボックス 397"/>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99" name="円/楕円 398"/>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400" name="テキスト ボックス 399"/>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比率となっている要因は、一部事務組合への負担金や補助交付金が多額であることにある。今後も、一部事務組合の事業内容の精査などによる負担金の適正化を図ることや、市単独補助金の必要性を精査し縮減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107950</xdr:rowOff>
    </xdr:from>
    <xdr:to>
      <xdr:col>24</xdr:col>
      <xdr:colOff>31750</xdr:colOff>
      <xdr:row>79</xdr:row>
      <xdr:rowOff>146050</xdr:rowOff>
    </xdr:to>
    <xdr:cxnSp macro="">
      <xdr:nvCxnSpPr>
        <xdr:cNvPr id="433" name="直線コネクタ 432"/>
        <xdr:cNvCxnSpPr/>
      </xdr:nvCxnSpPr>
      <xdr:spPr>
        <a:xfrm flipV="1">
          <a:off x="15671800" y="1365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146050</xdr:rowOff>
    </xdr:from>
    <xdr:to>
      <xdr:col>22</xdr:col>
      <xdr:colOff>565150</xdr:colOff>
      <xdr:row>80</xdr:row>
      <xdr:rowOff>12700</xdr:rowOff>
    </xdr:to>
    <xdr:cxnSp macro="">
      <xdr:nvCxnSpPr>
        <xdr:cNvPr id="436" name="直線コネクタ 435"/>
        <xdr:cNvCxnSpPr/>
      </xdr:nvCxnSpPr>
      <xdr:spPr>
        <a:xfrm flipV="1">
          <a:off x="14782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92711</xdr:rowOff>
    </xdr:from>
    <xdr:to>
      <xdr:col>21</xdr:col>
      <xdr:colOff>361950</xdr:colOff>
      <xdr:row>80</xdr:row>
      <xdr:rowOff>12700</xdr:rowOff>
    </xdr:to>
    <xdr:cxnSp macro="">
      <xdr:nvCxnSpPr>
        <xdr:cNvPr id="439" name="直線コネクタ 438"/>
        <xdr:cNvCxnSpPr/>
      </xdr:nvCxnSpPr>
      <xdr:spPr>
        <a:xfrm>
          <a:off x="13893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168911</xdr:rowOff>
    </xdr:from>
    <xdr:to>
      <xdr:col>20</xdr:col>
      <xdr:colOff>158750</xdr:colOff>
      <xdr:row>79</xdr:row>
      <xdr:rowOff>92711</xdr:rowOff>
    </xdr:to>
    <xdr:cxnSp macro="">
      <xdr:nvCxnSpPr>
        <xdr:cNvPr id="442" name="直線コネクタ 441"/>
        <xdr:cNvCxnSpPr/>
      </xdr:nvCxnSpPr>
      <xdr:spPr>
        <a:xfrm>
          <a:off x="13004800" y="1337056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45" name="フローチャート : 判断 444"/>
        <xdr:cNvSpPr/>
      </xdr:nvSpPr>
      <xdr:spPr>
        <a:xfrm>
          <a:off x="129540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46" name="テキスト ボックス 445"/>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52" name="円/楕円 451"/>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53"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95250</xdr:rowOff>
    </xdr:from>
    <xdr:to>
      <xdr:col>22</xdr:col>
      <xdr:colOff>615950</xdr:colOff>
      <xdr:row>80</xdr:row>
      <xdr:rowOff>25400</xdr:rowOff>
    </xdr:to>
    <xdr:sp macro="" textlink="">
      <xdr:nvSpPr>
        <xdr:cNvPr id="454" name="円/楕円 453"/>
        <xdr:cNvSpPr/>
      </xdr:nvSpPr>
      <xdr:spPr>
        <a:xfrm>
          <a:off x="15621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10177</xdr:rowOff>
    </xdr:from>
    <xdr:ext cx="736600" cy="259045"/>
    <xdr:sp macro="" textlink="">
      <xdr:nvSpPr>
        <xdr:cNvPr id="455" name="テキスト ボックス 454"/>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133350</xdr:rowOff>
    </xdr:from>
    <xdr:to>
      <xdr:col>21</xdr:col>
      <xdr:colOff>412750</xdr:colOff>
      <xdr:row>80</xdr:row>
      <xdr:rowOff>63500</xdr:rowOff>
    </xdr:to>
    <xdr:sp macro="" textlink="">
      <xdr:nvSpPr>
        <xdr:cNvPr id="456" name="円/楕円 455"/>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57" name="テキスト ボックス 456"/>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8" name="円/楕円 457"/>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9" name="テキスト ボックス 458"/>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60" name="円/楕円 459"/>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58438</xdr:rowOff>
    </xdr:from>
    <xdr:ext cx="762000" cy="259045"/>
    <xdr:sp macro="" textlink="">
      <xdr:nvSpPr>
        <xdr:cNvPr id="461" name="テキスト ボックス 460"/>
        <xdr:cNvSpPr txBox="1"/>
      </xdr:nvSpPr>
      <xdr:spPr>
        <a:xfrm>
          <a:off x="12623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滋賀県湖南市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120675</xdr:rowOff>
    </xdr:from>
    <xdr:to>
      <xdr:col>4</xdr:col>
      <xdr:colOff>1117600</xdr:colOff>
      <xdr:row>17</xdr:row>
      <xdr:rowOff>157023</xdr:rowOff>
    </xdr:to>
    <xdr:cxnSp macro="">
      <xdr:nvCxnSpPr>
        <xdr:cNvPr id="48" name="直線コネクタ 47"/>
        <xdr:cNvCxnSpPr/>
      </xdr:nvCxnSpPr>
      <xdr:spPr bwMode="auto">
        <a:xfrm flipV="1">
          <a:off x="5003800" y="3082950"/>
          <a:ext cx="6477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148130</xdr:rowOff>
    </xdr:from>
    <xdr:to>
      <xdr:col>4</xdr:col>
      <xdr:colOff>469900</xdr:colOff>
      <xdr:row>17</xdr:row>
      <xdr:rowOff>157023</xdr:rowOff>
    </xdr:to>
    <xdr:cxnSp macro="">
      <xdr:nvCxnSpPr>
        <xdr:cNvPr id="51" name="直線コネクタ 50"/>
        <xdr:cNvCxnSpPr/>
      </xdr:nvCxnSpPr>
      <xdr:spPr bwMode="auto">
        <a:xfrm>
          <a:off x="4305300" y="3110405"/>
          <a:ext cx="698500" cy="8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28024</xdr:rowOff>
    </xdr:from>
    <xdr:to>
      <xdr:col>3</xdr:col>
      <xdr:colOff>904875</xdr:colOff>
      <xdr:row>17</xdr:row>
      <xdr:rowOff>148130</xdr:rowOff>
    </xdr:to>
    <xdr:cxnSp macro="">
      <xdr:nvCxnSpPr>
        <xdr:cNvPr id="54" name="直線コネクタ 53"/>
        <xdr:cNvCxnSpPr/>
      </xdr:nvCxnSpPr>
      <xdr:spPr bwMode="auto">
        <a:xfrm>
          <a:off x="3606800" y="2990299"/>
          <a:ext cx="698500" cy="120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28024</xdr:rowOff>
    </xdr:from>
    <xdr:to>
      <xdr:col>3</xdr:col>
      <xdr:colOff>206375</xdr:colOff>
      <xdr:row>17</xdr:row>
      <xdr:rowOff>71869</xdr:rowOff>
    </xdr:to>
    <xdr:cxnSp macro="">
      <xdr:nvCxnSpPr>
        <xdr:cNvPr id="57" name="直線コネクタ 56"/>
        <xdr:cNvCxnSpPr/>
      </xdr:nvCxnSpPr>
      <xdr:spPr bwMode="auto">
        <a:xfrm flipV="1">
          <a:off x="2908300" y="2990299"/>
          <a:ext cx="698500" cy="4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101377</xdr:rowOff>
    </xdr:from>
    <xdr:to>
      <xdr:col>2</xdr:col>
      <xdr:colOff>692150</xdr:colOff>
      <xdr:row>19</xdr:row>
      <xdr:rowOff>31527</xdr:rowOff>
    </xdr:to>
    <xdr:sp macro="" textlink="">
      <xdr:nvSpPr>
        <xdr:cNvPr id="60" name="フローチャート : 判断 59"/>
        <xdr:cNvSpPr/>
      </xdr:nvSpPr>
      <xdr:spPr bwMode="auto">
        <a:xfrm>
          <a:off x="2857500" y="3235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16303</xdr:rowOff>
    </xdr:from>
    <xdr:ext cx="762000" cy="259045"/>
    <xdr:sp macro="" textlink="">
      <xdr:nvSpPr>
        <xdr:cNvPr id="61" name="テキスト ボックス 60"/>
        <xdr:cNvSpPr txBox="1"/>
      </xdr:nvSpPr>
      <xdr:spPr>
        <a:xfrm>
          <a:off x="2527300" y="33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69875</xdr:rowOff>
    </xdr:from>
    <xdr:to>
      <xdr:col>5</xdr:col>
      <xdr:colOff>34925</xdr:colOff>
      <xdr:row>18</xdr:row>
      <xdr:rowOff>25</xdr:rowOff>
    </xdr:to>
    <xdr:sp macro="" textlink="">
      <xdr:nvSpPr>
        <xdr:cNvPr id="67" name="円/楕円 66"/>
        <xdr:cNvSpPr/>
      </xdr:nvSpPr>
      <xdr:spPr bwMode="auto">
        <a:xfrm>
          <a:off x="5600700" y="303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41952</xdr:rowOff>
    </xdr:from>
    <xdr:ext cx="762000" cy="259045"/>
    <xdr:sp macro="" textlink="">
      <xdr:nvSpPr>
        <xdr:cNvPr id="68" name="人口1人当たり決算額の推移該当値テキスト130"/>
        <xdr:cNvSpPr txBox="1"/>
      </xdr:nvSpPr>
      <xdr:spPr>
        <a:xfrm>
          <a:off x="5740400" y="30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106223</xdr:rowOff>
    </xdr:from>
    <xdr:to>
      <xdr:col>4</xdr:col>
      <xdr:colOff>520700</xdr:colOff>
      <xdr:row>18</xdr:row>
      <xdr:rowOff>36373</xdr:rowOff>
    </xdr:to>
    <xdr:sp macro="" textlink="">
      <xdr:nvSpPr>
        <xdr:cNvPr id="69" name="円/楕円 68"/>
        <xdr:cNvSpPr/>
      </xdr:nvSpPr>
      <xdr:spPr bwMode="auto">
        <a:xfrm>
          <a:off x="49530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21150</xdr:rowOff>
    </xdr:from>
    <xdr:ext cx="736600" cy="259045"/>
    <xdr:sp macro="" textlink="">
      <xdr:nvSpPr>
        <xdr:cNvPr id="70" name="テキスト ボックス 69"/>
        <xdr:cNvSpPr txBox="1"/>
      </xdr:nvSpPr>
      <xdr:spPr>
        <a:xfrm>
          <a:off x="4622800" y="315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97330</xdr:rowOff>
    </xdr:from>
    <xdr:to>
      <xdr:col>3</xdr:col>
      <xdr:colOff>955675</xdr:colOff>
      <xdr:row>18</xdr:row>
      <xdr:rowOff>27480</xdr:rowOff>
    </xdr:to>
    <xdr:sp macro="" textlink="">
      <xdr:nvSpPr>
        <xdr:cNvPr id="71" name="円/楕円 70"/>
        <xdr:cNvSpPr/>
      </xdr:nvSpPr>
      <xdr:spPr bwMode="auto">
        <a:xfrm>
          <a:off x="4254500" y="305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12257</xdr:rowOff>
    </xdr:from>
    <xdr:ext cx="762000" cy="259045"/>
    <xdr:sp macro="" textlink="">
      <xdr:nvSpPr>
        <xdr:cNvPr id="72" name="テキスト ボックス 71"/>
        <xdr:cNvSpPr txBox="1"/>
      </xdr:nvSpPr>
      <xdr:spPr>
        <a:xfrm>
          <a:off x="3924300" y="314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148674</xdr:rowOff>
    </xdr:from>
    <xdr:to>
      <xdr:col>3</xdr:col>
      <xdr:colOff>257175</xdr:colOff>
      <xdr:row>17</xdr:row>
      <xdr:rowOff>78824</xdr:rowOff>
    </xdr:to>
    <xdr:sp macro="" textlink="">
      <xdr:nvSpPr>
        <xdr:cNvPr id="73" name="円/楕円 72"/>
        <xdr:cNvSpPr/>
      </xdr:nvSpPr>
      <xdr:spPr bwMode="auto">
        <a:xfrm>
          <a:off x="3556000" y="29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63601</xdr:rowOff>
    </xdr:from>
    <xdr:ext cx="762000" cy="259045"/>
    <xdr:sp macro="" textlink="">
      <xdr:nvSpPr>
        <xdr:cNvPr id="74" name="テキスト ボックス 73"/>
        <xdr:cNvSpPr txBox="1"/>
      </xdr:nvSpPr>
      <xdr:spPr>
        <a:xfrm>
          <a:off x="3225800" y="30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21069</xdr:rowOff>
    </xdr:from>
    <xdr:to>
      <xdr:col>2</xdr:col>
      <xdr:colOff>692150</xdr:colOff>
      <xdr:row>17</xdr:row>
      <xdr:rowOff>122669</xdr:rowOff>
    </xdr:to>
    <xdr:sp macro="" textlink="">
      <xdr:nvSpPr>
        <xdr:cNvPr id="75" name="円/楕円 74"/>
        <xdr:cNvSpPr/>
      </xdr:nvSpPr>
      <xdr:spPr bwMode="auto">
        <a:xfrm>
          <a:off x="2857500" y="298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132846</xdr:rowOff>
    </xdr:from>
    <xdr:ext cx="762000" cy="259045"/>
    <xdr:sp macro="" textlink="">
      <xdr:nvSpPr>
        <xdr:cNvPr id="76" name="テキスト ボックス 75"/>
        <xdr:cNvSpPr txBox="1"/>
      </xdr:nvSpPr>
      <xdr:spPr>
        <a:xfrm>
          <a:off x="2527300" y="27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303773</xdr:rowOff>
    </xdr:from>
    <xdr:to>
      <xdr:col>4</xdr:col>
      <xdr:colOff>1117600</xdr:colOff>
      <xdr:row>34</xdr:row>
      <xdr:rowOff>323172</xdr:rowOff>
    </xdr:to>
    <xdr:cxnSp macro="">
      <xdr:nvCxnSpPr>
        <xdr:cNvPr id="111" name="直線コネクタ 110"/>
        <xdr:cNvCxnSpPr/>
      </xdr:nvCxnSpPr>
      <xdr:spPr bwMode="auto">
        <a:xfrm flipV="1">
          <a:off x="5003800" y="6571223"/>
          <a:ext cx="647700" cy="19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323172</xdr:rowOff>
    </xdr:from>
    <xdr:to>
      <xdr:col>4</xdr:col>
      <xdr:colOff>469900</xdr:colOff>
      <xdr:row>35</xdr:row>
      <xdr:rowOff>29290</xdr:rowOff>
    </xdr:to>
    <xdr:cxnSp macro="">
      <xdr:nvCxnSpPr>
        <xdr:cNvPr id="114" name="直線コネクタ 113"/>
        <xdr:cNvCxnSpPr/>
      </xdr:nvCxnSpPr>
      <xdr:spPr bwMode="auto">
        <a:xfrm flipV="1">
          <a:off x="4305300" y="6590622"/>
          <a:ext cx="698500" cy="4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305830</xdr:rowOff>
    </xdr:from>
    <xdr:to>
      <xdr:col>3</xdr:col>
      <xdr:colOff>904875</xdr:colOff>
      <xdr:row>35</xdr:row>
      <xdr:rowOff>29290</xdr:rowOff>
    </xdr:to>
    <xdr:cxnSp macro="">
      <xdr:nvCxnSpPr>
        <xdr:cNvPr id="117" name="直線コネクタ 116"/>
        <xdr:cNvCxnSpPr/>
      </xdr:nvCxnSpPr>
      <xdr:spPr bwMode="auto">
        <a:xfrm>
          <a:off x="3606800" y="6573280"/>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263344</xdr:rowOff>
    </xdr:from>
    <xdr:to>
      <xdr:col>3</xdr:col>
      <xdr:colOff>206375</xdr:colOff>
      <xdr:row>34</xdr:row>
      <xdr:rowOff>305830</xdr:rowOff>
    </xdr:to>
    <xdr:cxnSp macro="">
      <xdr:nvCxnSpPr>
        <xdr:cNvPr id="120" name="直線コネクタ 119"/>
        <xdr:cNvCxnSpPr/>
      </xdr:nvCxnSpPr>
      <xdr:spPr bwMode="auto">
        <a:xfrm>
          <a:off x="2908300" y="6530794"/>
          <a:ext cx="698500" cy="4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59186</xdr:rowOff>
    </xdr:from>
    <xdr:to>
      <xdr:col>2</xdr:col>
      <xdr:colOff>692150</xdr:colOff>
      <xdr:row>35</xdr:row>
      <xdr:rowOff>160786</xdr:rowOff>
    </xdr:to>
    <xdr:sp macro="" textlink="">
      <xdr:nvSpPr>
        <xdr:cNvPr id="123" name="フローチャート : 判断 122"/>
        <xdr:cNvSpPr/>
      </xdr:nvSpPr>
      <xdr:spPr bwMode="auto">
        <a:xfrm>
          <a:off x="2857500" y="6669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145563</xdr:rowOff>
    </xdr:from>
    <xdr:ext cx="762000" cy="259045"/>
    <xdr:sp macro="" textlink="">
      <xdr:nvSpPr>
        <xdr:cNvPr id="124" name="テキスト ボックス 123"/>
        <xdr:cNvSpPr txBox="1"/>
      </xdr:nvSpPr>
      <xdr:spPr>
        <a:xfrm>
          <a:off x="2527300" y="675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252973</xdr:rowOff>
    </xdr:from>
    <xdr:to>
      <xdr:col>5</xdr:col>
      <xdr:colOff>34925</xdr:colOff>
      <xdr:row>35</xdr:row>
      <xdr:rowOff>11673</xdr:rowOff>
    </xdr:to>
    <xdr:sp macro="" textlink="">
      <xdr:nvSpPr>
        <xdr:cNvPr id="130" name="円/楕円 129"/>
        <xdr:cNvSpPr/>
      </xdr:nvSpPr>
      <xdr:spPr bwMode="auto">
        <a:xfrm>
          <a:off x="5600700" y="6520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98050</xdr:rowOff>
    </xdr:from>
    <xdr:ext cx="762000" cy="259045"/>
    <xdr:sp macro="" textlink="">
      <xdr:nvSpPr>
        <xdr:cNvPr id="131" name="人口1人当たり決算額の推移該当値テキスト445"/>
        <xdr:cNvSpPr txBox="1"/>
      </xdr:nvSpPr>
      <xdr:spPr>
        <a:xfrm>
          <a:off x="5740400" y="63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272372</xdr:rowOff>
    </xdr:from>
    <xdr:to>
      <xdr:col>4</xdr:col>
      <xdr:colOff>520700</xdr:colOff>
      <xdr:row>35</xdr:row>
      <xdr:rowOff>31072</xdr:rowOff>
    </xdr:to>
    <xdr:sp macro="" textlink="">
      <xdr:nvSpPr>
        <xdr:cNvPr id="132" name="円/楕円 131"/>
        <xdr:cNvSpPr/>
      </xdr:nvSpPr>
      <xdr:spPr bwMode="auto">
        <a:xfrm>
          <a:off x="49530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41248</xdr:rowOff>
    </xdr:from>
    <xdr:ext cx="736600" cy="259045"/>
    <xdr:sp macro="" textlink="">
      <xdr:nvSpPr>
        <xdr:cNvPr id="133" name="テキスト ボックス 132"/>
        <xdr:cNvSpPr txBox="1"/>
      </xdr:nvSpPr>
      <xdr:spPr>
        <a:xfrm>
          <a:off x="4622800" y="630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321390</xdr:rowOff>
    </xdr:from>
    <xdr:to>
      <xdr:col>3</xdr:col>
      <xdr:colOff>955675</xdr:colOff>
      <xdr:row>35</xdr:row>
      <xdr:rowOff>80090</xdr:rowOff>
    </xdr:to>
    <xdr:sp macro="" textlink="">
      <xdr:nvSpPr>
        <xdr:cNvPr id="134" name="円/楕円 133"/>
        <xdr:cNvSpPr/>
      </xdr:nvSpPr>
      <xdr:spPr bwMode="auto">
        <a:xfrm>
          <a:off x="4254500" y="658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64867</xdr:rowOff>
    </xdr:from>
    <xdr:ext cx="762000" cy="259045"/>
    <xdr:sp macro="" textlink="">
      <xdr:nvSpPr>
        <xdr:cNvPr id="135" name="テキスト ボックス 134"/>
        <xdr:cNvSpPr txBox="1"/>
      </xdr:nvSpPr>
      <xdr:spPr>
        <a:xfrm>
          <a:off x="3924300" y="667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255030</xdr:rowOff>
    </xdr:from>
    <xdr:to>
      <xdr:col>3</xdr:col>
      <xdr:colOff>257175</xdr:colOff>
      <xdr:row>35</xdr:row>
      <xdr:rowOff>13730</xdr:rowOff>
    </xdr:to>
    <xdr:sp macro="" textlink="">
      <xdr:nvSpPr>
        <xdr:cNvPr id="136" name="円/楕円 135"/>
        <xdr:cNvSpPr/>
      </xdr:nvSpPr>
      <xdr:spPr bwMode="auto">
        <a:xfrm>
          <a:off x="3556000" y="65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341407</xdr:rowOff>
    </xdr:from>
    <xdr:ext cx="762000" cy="259045"/>
    <xdr:sp macro="" textlink="">
      <xdr:nvSpPr>
        <xdr:cNvPr id="137" name="テキスト ボックス 136"/>
        <xdr:cNvSpPr txBox="1"/>
      </xdr:nvSpPr>
      <xdr:spPr>
        <a:xfrm>
          <a:off x="3225800" y="660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212544</xdr:rowOff>
    </xdr:from>
    <xdr:to>
      <xdr:col>2</xdr:col>
      <xdr:colOff>692150</xdr:colOff>
      <xdr:row>34</xdr:row>
      <xdr:rowOff>314144</xdr:rowOff>
    </xdr:to>
    <xdr:sp macro="" textlink="">
      <xdr:nvSpPr>
        <xdr:cNvPr id="138" name="円/楕円 137"/>
        <xdr:cNvSpPr/>
      </xdr:nvSpPr>
      <xdr:spPr bwMode="auto">
        <a:xfrm>
          <a:off x="2857500" y="6479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324321</xdr:rowOff>
    </xdr:from>
    <xdr:ext cx="762000" cy="259045"/>
    <xdr:sp macro="" textlink="">
      <xdr:nvSpPr>
        <xdr:cNvPr id="139" name="テキスト ボックス 138"/>
        <xdr:cNvSpPr txBox="1"/>
      </xdr:nvSpPr>
      <xdr:spPr>
        <a:xfrm>
          <a:off x="2527300" y="624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火葬場施設整備、義務教育施設整備等大型投資的事業の財源を基金に依存したことにより財政調整基金残高が減少し、実質単年度収支についても悪化することとなった。今後も義務教育施設建替事業などが引き続き実施されることから財政調整基金残高および実質単年度収支については引き続き低調に推移する見込み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今後の投資的事業に対する財源については計画的に基金積立を行い財政調整基金残高は標準財政規模の</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割を確保していく</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特別会計については、予算財源に貸付金償還金を充当しているため、償還遅延等により経常的な赤字となっている。訪問看護ステーション事業特別会計については、民間事業所で受入が困難である重度患者の受け入れにより、患者一人当たりに対するコストがかかることから赤字傾向にある。また、国民健康保険診療所特別会計については、小児医療等不採算医療を公的医療の役割として地域医療を推進していることにより赤字傾向にあり、一般会計からの繰入により維持しているところである。その他の特別会計についても、黒字になっているものの、赤字補てん等を一般会計の繰入により穴埋めしている状況であるため、今後、受益者負担の原則に基づき適正な料金（税）設定を行い、独立採算による長期継続が可能な基盤構築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懸案事項であった老朽化した義務教育施設の耐震化事業、市町村合併による旧町域の均衡ある発展に資する事業を平成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年の合併以降積極的に実施してきたことにより元利償還金等が増加した。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算入公債費等においては元利償還金の対象が臨時財政対策債及び旧合併特例事業であるため元利償還金に比例し増加傾向にある。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このことから現状では実質公債費比率は横ばい傾向にあるが大型投資的事業においては後年に過度の負担とならないよう費用対効果、事業手法等を見極め実施する必要がある。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滋賀県湖南市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給食センター移転新築、火葬場整備、小学校大規模改造事業等の大型投資的事業の推進により一般会計等に係る地方債の現在高は増加傾向にある。また、組合等負担等見込額においても公立甲賀病院の移転新築により増加している。今後においても義務教育施設の耐震化事業や広域ごみ処理施設の長寿命化事業の推進により地方債の現在高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地方債の発行の際には後年において過度の財政負担とならないよう交付税需要額算入率の高いメニューを選択するとともに計画的に基金積立を行うことにより健全な財政運営に努める。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20834855</v>
      </c>
      <c r="BO4" s="379"/>
      <c r="BP4" s="379"/>
      <c r="BQ4" s="379"/>
      <c r="BR4" s="379"/>
      <c r="BS4" s="379"/>
      <c r="BT4" s="379"/>
      <c r="BU4" s="380"/>
      <c r="BV4" s="378">
        <v>19129076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2.8</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20419041</v>
      </c>
      <c r="BO5" s="384"/>
      <c r="BP5" s="384"/>
      <c r="BQ5" s="384"/>
      <c r="BR5" s="384"/>
      <c r="BS5" s="384"/>
      <c r="BT5" s="384"/>
      <c r="BU5" s="385"/>
      <c r="BV5" s="383">
        <v>18516936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94.1</v>
      </c>
      <c r="CU5" s="354"/>
      <c r="CV5" s="354"/>
      <c r="CW5" s="354"/>
      <c r="CX5" s="354"/>
      <c r="CY5" s="354"/>
      <c r="CZ5" s="354"/>
      <c r="DA5" s="355"/>
      <c r="DB5" s="353">
        <v>94.2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415814</v>
      </c>
      <c r="BO6" s="384"/>
      <c r="BP6" s="384"/>
      <c r="BQ6" s="384"/>
      <c r="BR6" s="384"/>
      <c r="BS6" s="384"/>
      <c r="BT6" s="384"/>
      <c r="BU6" s="385"/>
      <c r="BV6" s="383">
        <v>612140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103.6</v>
      </c>
      <c r="CU6" s="530"/>
      <c r="CV6" s="530"/>
      <c r="CW6" s="530"/>
      <c r="CX6" s="530"/>
      <c r="CY6" s="530"/>
      <c r="CZ6" s="530"/>
      <c r="DA6" s="531"/>
      <c r="DB6" s="529">
        <v>104.9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75818</v>
      </c>
      <c r="BO7" s="384"/>
      <c r="BP7" s="384"/>
      <c r="BQ7" s="384"/>
      <c r="BR7" s="384"/>
      <c r="BS7" s="384"/>
      <c r="BT7" s="384"/>
      <c r="BU7" s="385"/>
      <c r="BV7" s="383">
        <v>206297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12004949</v>
      </c>
      <c r="CU7" s="384"/>
      <c r="CV7" s="384"/>
      <c r="CW7" s="384"/>
      <c r="CX7" s="384"/>
      <c r="CY7" s="384"/>
      <c r="CZ7" s="384"/>
      <c r="DA7" s="385"/>
      <c r="DB7" s="383">
        <v>12038953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339996</v>
      </c>
      <c r="BO8" s="384"/>
      <c r="BP8" s="384"/>
      <c r="BQ8" s="384"/>
      <c r="BR8" s="384"/>
      <c r="BS8" s="384"/>
      <c r="BT8" s="384"/>
      <c r="BU8" s="385"/>
      <c r="BV8" s="383">
        <v>405843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54614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-65847</v>
      </c>
      <c r="BO9" s="384"/>
      <c r="BP9" s="384"/>
      <c r="BQ9" s="384"/>
      <c r="BR9" s="384"/>
      <c r="BS9" s="384"/>
      <c r="BT9" s="384"/>
      <c r="BU9" s="385"/>
      <c r="BV9" s="383">
        <v>-65211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55325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2685</v>
      </c>
      <c r="BO10" s="384"/>
      <c r="BP10" s="384"/>
      <c r="BQ10" s="384"/>
      <c r="BR10" s="384"/>
      <c r="BS10" s="384"/>
      <c r="BT10" s="384"/>
      <c r="BU10" s="385"/>
      <c r="BV10" s="383">
        <v>3497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54953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340000</v>
      </c>
      <c r="BO12" s="384"/>
      <c r="BP12" s="384"/>
      <c r="BQ12" s="384"/>
      <c r="BR12" s="384"/>
      <c r="BS12" s="384"/>
      <c r="BT12" s="384"/>
      <c r="BU12" s="385"/>
      <c r="BV12" s="383">
        <v>190000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52782</v>
      </c>
      <c r="S13" s="485"/>
      <c r="T13" s="485"/>
      <c r="U13" s="485"/>
      <c r="V13" s="486"/>
      <c r="W13" s="472" t="s">
        <v>123</v>
      </c>
      <c r="X13" s="396"/>
      <c r="Y13" s="396"/>
      <c r="Z13" s="396"/>
      <c r="AA13" s="396"/>
      <c r="AB13" s="397"/>
      <c r="AC13" s="359">
        <v>338</v>
      </c>
      <c r="AD13" s="360"/>
      <c r="AE13" s="360"/>
      <c r="AF13" s="360"/>
      <c r="AG13" s="361"/>
      <c r="AH13" s="359">
        <v>437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-403162</v>
      </c>
      <c r="BO13" s="384"/>
      <c r="BP13" s="384"/>
      <c r="BQ13" s="384"/>
      <c r="BR13" s="384"/>
      <c r="BS13" s="384"/>
      <c r="BT13" s="384"/>
      <c r="BU13" s="385"/>
      <c r="BV13" s="383">
        <v>-251714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54893</v>
      </c>
      <c r="S14" s="485"/>
      <c r="T14" s="485"/>
      <c r="U14" s="485"/>
      <c r="V14" s="486"/>
      <c r="W14" s="487"/>
      <c r="X14" s="399"/>
      <c r="Y14" s="399"/>
      <c r="Z14" s="399"/>
      <c r="AA14" s="399"/>
      <c r="AB14" s="400"/>
      <c r="AC14" s="477">
        <v>1.3</v>
      </c>
      <c r="AD14" s="478"/>
      <c r="AE14" s="478"/>
      <c r="AF14" s="478"/>
      <c r="AG14" s="479"/>
      <c r="AH14" s="477">
        <v>1.5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59.8</v>
      </c>
      <c r="CU14" s="456"/>
      <c r="CV14" s="456"/>
      <c r="CW14" s="456"/>
      <c r="CX14" s="456"/>
      <c r="CY14" s="456"/>
      <c r="CZ14" s="456"/>
      <c r="DA14" s="457"/>
      <c r="DB14" s="488">
        <v>69.7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52759</v>
      </c>
      <c r="S15" s="485"/>
      <c r="T15" s="485"/>
      <c r="U15" s="485"/>
      <c r="V15" s="486"/>
      <c r="W15" s="472" t="s">
        <v>130</v>
      </c>
      <c r="X15" s="396"/>
      <c r="Y15" s="396"/>
      <c r="Z15" s="396"/>
      <c r="AA15" s="396"/>
      <c r="AB15" s="397"/>
      <c r="AC15" s="359">
        <v>11931</v>
      </c>
      <c r="AD15" s="360"/>
      <c r="AE15" s="360"/>
      <c r="AF15" s="360"/>
      <c r="AG15" s="361"/>
      <c r="AH15" s="359">
        <v>13158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7121158</v>
      </c>
      <c r="BO15" s="379"/>
      <c r="BP15" s="379"/>
      <c r="BQ15" s="379"/>
      <c r="BR15" s="379"/>
      <c r="BS15" s="379"/>
      <c r="BT15" s="379"/>
      <c r="BU15" s="380"/>
      <c r="BV15" s="378">
        <v>7037524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45.1</v>
      </c>
      <c r="AD16" s="478"/>
      <c r="AE16" s="478"/>
      <c r="AF16" s="478"/>
      <c r="AG16" s="479"/>
      <c r="AH16" s="477">
        <v>45.2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8164696</v>
      </c>
      <c r="BO16" s="384"/>
      <c r="BP16" s="384"/>
      <c r="BQ16" s="384"/>
      <c r="BR16" s="384"/>
      <c r="BS16" s="384"/>
      <c r="BT16" s="384"/>
      <c r="BU16" s="385"/>
      <c r="BV16" s="383">
        <v>8097979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14211</v>
      </c>
      <c r="AD17" s="360"/>
      <c r="AE17" s="360"/>
      <c r="AF17" s="360"/>
      <c r="AG17" s="361"/>
      <c r="AH17" s="359">
        <v>14966</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9190699</v>
      </c>
      <c r="BO17" s="384"/>
      <c r="BP17" s="384"/>
      <c r="BQ17" s="384"/>
      <c r="BR17" s="384"/>
      <c r="BS17" s="384"/>
      <c r="BT17" s="384"/>
      <c r="BU17" s="385"/>
      <c r="BV17" s="383">
        <v>9116444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70.400000000000006</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51.5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11657486</v>
      </c>
      <c r="BO18" s="384"/>
      <c r="BP18" s="384"/>
      <c r="BQ18" s="384"/>
      <c r="BR18" s="384"/>
      <c r="BS18" s="384"/>
      <c r="BT18" s="384"/>
      <c r="BU18" s="385"/>
      <c r="BV18" s="383">
        <v>11460336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776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13673109</v>
      </c>
      <c r="BO19" s="384"/>
      <c r="BP19" s="384"/>
      <c r="BQ19" s="384"/>
      <c r="BR19" s="384"/>
      <c r="BS19" s="384"/>
      <c r="BT19" s="384"/>
      <c r="BU19" s="385"/>
      <c r="BV19" s="383">
        <v>13328145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20463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24802688</v>
      </c>
      <c r="BO23" s="384"/>
      <c r="BP23" s="384"/>
      <c r="BQ23" s="384"/>
      <c r="BR23" s="384"/>
      <c r="BS23" s="384"/>
      <c r="BT23" s="384"/>
      <c r="BU23" s="385"/>
      <c r="BV23" s="383">
        <v>23505137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7600</v>
      </c>
      <c r="R24" s="360"/>
      <c r="S24" s="360"/>
      <c r="T24" s="360"/>
      <c r="U24" s="360"/>
      <c r="V24" s="361"/>
      <c r="W24" s="425"/>
      <c r="X24" s="416"/>
      <c r="Y24" s="417"/>
      <c r="Z24" s="356" t="s">
        <v>154</v>
      </c>
      <c r="AA24" s="357"/>
      <c r="AB24" s="357"/>
      <c r="AC24" s="357"/>
      <c r="AD24" s="357"/>
      <c r="AE24" s="357"/>
      <c r="AF24" s="357"/>
      <c r="AG24" s="358"/>
      <c r="AH24" s="359">
        <v>369</v>
      </c>
      <c r="AI24" s="360"/>
      <c r="AJ24" s="360"/>
      <c r="AK24" s="360"/>
      <c r="AL24" s="361"/>
      <c r="AM24" s="359">
        <v>1156815</v>
      </c>
      <c r="AN24" s="360"/>
      <c r="AO24" s="360"/>
      <c r="AP24" s="360"/>
      <c r="AQ24" s="360"/>
      <c r="AR24" s="361"/>
      <c r="AS24" s="359">
        <v>3135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18467984</v>
      </c>
      <c r="BO24" s="384"/>
      <c r="BP24" s="384"/>
      <c r="BQ24" s="384"/>
      <c r="BR24" s="384"/>
      <c r="BS24" s="384"/>
      <c r="BT24" s="384"/>
      <c r="BU24" s="385"/>
      <c r="BV24" s="383">
        <v>16313643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6500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7335081</v>
      </c>
      <c r="BO25" s="379"/>
      <c r="BP25" s="379"/>
      <c r="BQ25" s="379"/>
      <c r="BR25" s="379"/>
      <c r="BS25" s="379"/>
      <c r="BT25" s="379"/>
      <c r="BU25" s="380"/>
      <c r="BV25" s="378">
        <v>5792600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8"/>
      <c r="AB26" s="438"/>
      <c r="AC26" s="438"/>
      <c r="AD26" s="438"/>
      <c r="AE26" s="438"/>
      <c r="AF26" s="438"/>
      <c r="AG26" s="439"/>
      <c r="AH26" s="359">
        <v>20</v>
      </c>
      <c r="AI26" s="360"/>
      <c r="AJ26" s="360"/>
      <c r="AK26" s="360"/>
      <c r="AL26" s="361"/>
      <c r="AM26" s="359">
        <v>58260</v>
      </c>
      <c r="AN26" s="360"/>
      <c r="AO26" s="360"/>
      <c r="AP26" s="360"/>
      <c r="AQ26" s="360"/>
      <c r="AR26" s="361"/>
      <c r="AS26" s="359">
        <v>2913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4400</v>
      </c>
      <c r="R27" s="360"/>
      <c r="S27" s="360"/>
      <c r="T27" s="360"/>
      <c r="U27" s="360"/>
      <c r="V27" s="361"/>
      <c r="W27" s="425"/>
      <c r="X27" s="416"/>
      <c r="Y27" s="417"/>
      <c r="Z27" s="356" t="s">
        <v>163</v>
      </c>
      <c r="AA27" s="357"/>
      <c r="AB27" s="357"/>
      <c r="AC27" s="357"/>
      <c r="AD27" s="357"/>
      <c r="AE27" s="357"/>
      <c r="AF27" s="357"/>
      <c r="AG27" s="358"/>
      <c r="AH27" s="359">
        <v>26</v>
      </c>
      <c r="AI27" s="360"/>
      <c r="AJ27" s="360"/>
      <c r="AK27" s="360"/>
      <c r="AL27" s="361"/>
      <c r="AM27" s="359">
        <v>93912</v>
      </c>
      <c r="AN27" s="360"/>
      <c r="AO27" s="360"/>
      <c r="AP27" s="360"/>
      <c r="AQ27" s="360"/>
      <c r="AR27" s="361"/>
      <c r="AS27" s="359">
        <v>3612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522652</v>
      </c>
      <c r="BO27" s="387"/>
      <c r="BP27" s="387"/>
      <c r="BQ27" s="387"/>
      <c r="BR27" s="387"/>
      <c r="BS27" s="387"/>
      <c r="BT27" s="387"/>
      <c r="BU27" s="388"/>
      <c r="BV27" s="386">
        <v>522482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1614599</v>
      </c>
      <c r="BO28" s="379"/>
      <c r="BP28" s="379"/>
      <c r="BQ28" s="379"/>
      <c r="BR28" s="379"/>
      <c r="BS28" s="379"/>
      <c r="BT28" s="379"/>
      <c r="BU28" s="380"/>
      <c r="BV28" s="378">
        <v>1701914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395</v>
      </c>
      <c r="AI29" s="360"/>
      <c r="AJ29" s="360"/>
      <c r="AK29" s="360"/>
      <c r="AL29" s="361"/>
      <c r="AM29" s="359">
        <v>1250727</v>
      </c>
      <c r="AN29" s="360"/>
      <c r="AO29" s="360"/>
      <c r="AP29" s="360"/>
      <c r="AQ29" s="360"/>
      <c r="AR29" s="361"/>
      <c r="AS29" s="359">
        <v>3166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289789</v>
      </c>
      <c r="BO29" s="384"/>
      <c r="BP29" s="384"/>
      <c r="BQ29" s="384"/>
      <c r="BR29" s="384"/>
      <c r="BS29" s="384"/>
      <c r="BT29" s="384"/>
      <c r="BU29" s="385"/>
      <c r="BV29" s="383">
        <v>389061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1930431</v>
      </c>
      <c r="BO30" s="387"/>
      <c r="BP30" s="387"/>
      <c r="BQ30" s="387"/>
      <c r="BR30" s="387"/>
      <c r="BS30" s="387"/>
      <c r="BT30" s="387"/>
      <c r="BU30" s="388"/>
      <c r="BV30" s="386">
        <v>2071312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滋賀県市町村職員退職手当組合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湖南市文化体育振興事業団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公立甲賀病院組合　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石部公共サービス</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公立甲賀病院組合　病院事業会計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滋賀県市町村交通災害共済組合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訪問看護ステーション事業特別会計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甲賀広域行政組合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滋賀県市町村職員研修センター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滋賀県後期高齢者医療広域連合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滋賀県後期高齢者医療広域連合　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22610</v>
      </c>
      <c r="J41" s="83">
        <v>22764</v>
      </c>
      <c r="K41" s="83">
        <v>22785</v>
      </c>
      <c r="L41" s="83">
        <v>23505</v>
      </c>
      <c r="M41" s="84">
        <v>24803</v>
      </c>
    </row>
    <row r="42" spans="2:13" ht="27.75" customHeight="1">
      <c r="B42" s="1171"/>
      <c r="C42" s="1172"/>
      <c r="D42" s="85"/>
      <c r="E42" s="1175" t="s">
        <v>26</v>
      </c>
      <c r="F42" s="1175"/>
      <c r="G42" s="1175"/>
      <c r="H42" s="1176"/>
      <c r="I42" s="86">
        <v>31</v>
      </c>
      <c r="J42" s="87">
        <v>16</v>
      </c>
      <c r="K42" s="87">
        <v>11</v>
      </c>
      <c r="L42" s="87">
        <v>5</v>
      </c>
      <c r="M42" s="88" t="s">
        <v>478</v>
      </c>
    </row>
    <row r="43" spans="2:13" ht="27.75" customHeight="1">
      <c r="B43" s="1171"/>
      <c r="C43" s="1172"/>
      <c r="D43" s="85"/>
      <c r="E43" s="1175" t="s">
        <v>27</v>
      </c>
      <c r="F43" s="1175"/>
      <c r="G43" s="1175"/>
      <c r="H43" s="1176"/>
      <c r="I43" s="86">
        <v>8762</v>
      </c>
      <c r="J43" s="87">
        <v>8752</v>
      </c>
      <c r="K43" s="87">
        <v>8916</v>
      </c>
      <c r="L43" s="87">
        <v>9157</v>
      </c>
      <c r="M43" s="88">
        <v>8614</v>
      </c>
    </row>
    <row r="44" spans="2:13" ht="27.75" customHeight="1">
      <c r="B44" s="1171"/>
      <c r="C44" s="1172"/>
      <c r="D44" s="85"/>
      <c r="E44" s="1175" t="s">
        <v>28</v>
      </c>
      <c r="F44" s="1175"/>
      <c r="G44" s="1175"/>
      <c r="H44" s="1176"/>
      <c r="I44" s="86">
        <v>1099</v>
      </c>
      <c r="J44" s="87">
        <v>1527</v>
      </c>
      <c r="K44" s="87">
        <v>2695</v>
      </c>
      <c r="L44" s="87">
        <v>2935</v>
      </c>
      <c r="M44" s="88">
        <v>2639</v>
      </c>
    </row>
    <row r="45" spans="2:13" ht="27.75" customHeight="1">
      <c r="B45" s="1171"/>
      <c r="C45" s="1172"/>
      <c r="D45" s="85"/>
      <c r="E45" s="1175" t="s">
        <v>29</v>
      </c>
      <c r="F45" s="1175"/>
      <c r="G45" s="1175"/>
      <c r="H45" s="1176"/>
      <c r="I45" s="86">
        <v>959</v>
      </c>
      <c r="J45" s="87">
        <v>1002</v>
      </c>
      <c r="K45" s="87">
        <v>773</v>
      </c>
      <c r="L45" s="87">
        <v>931</v>
      </c>
      <c r="M45" s="88">
        <v>694</v>
      </c>
    </row>
    <row r="46" spans="2:13" ht="27.75" customHeight="1">
      <c r="B46" s="1171"/>
      <c r="C46" s="1172"/>
      <c r="D46" s="85"/>
      <c r="E46" s="1175" t="s">
        <v>30</v>
      </c>
      <c r="F46" s="1175"/>
      <c r="G46" s="1175"/>
      <c r="H46" s="1176"/>
      <c r="I46" s="86">
        <v>0</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2228</v>
      </c>
      <c r="J49" s="87">
        <v>2387</v>
      </c>
      <c r="K49" s="87">
        <v>2772</v>
      </c>
      <c r="L49" s="87">
        <v>2941</v>
      </c>
      <c r="M49" s="88">
        <v>2556</v>
      </c>
    </row>
    <row r="50" spans="2:13" ht="27.75" customHeight="1">
      <c r="B50" s="1171"/>
      <c r="C50" s="1172"/>
      <c r="D50" s="85"/>
      <c r="E50" s="1175" t="s">
        <v>35</v>
      </c>
      <c r="F50" s="1175"/>
      <c r="G50" s="1175"/>
      <c r="H50" s="1176"/>
      <c r="I50" s="86" t="s">
        <v>478</v>
      </c>
      <c r="J50" s="87" t="s">
        <v>478</v>
      </c>
      <c r="K50" s="87" t="s">
        <v>478</v>
      </c>
      <c r="L50" s="87" t="s">
        <v>478</v>
      </c>
      <c r="M50" s="88">
        <v>262</v>
      </c>
    </row>
    <row r="51" spans="2:13" ht="27.75" customHeight="1">
      <c r="B51" s="1173"/>
      <c r="C51" s="1174"/>
      <c r="D51" s="85"/>
      <c r="E51" s="1175" t="s">
        <v>36</v>
      </c>
      <c r="F51" s="1175"/>
      <c r="G51" s="1175"/>
      <c r="H51" s="1176"/>
      <c r="I51" s="86">
        <v>24749</v>
      </c>
      <c r="J51" s="87">
        <v>25298</v>
      </c>
      <c r="K51" s="87">
        <v>25731</v>
      </c>
      <c r="L51" s="87">
        <v>26560</v>
      </c>
      <c r="M51" s="88">
        <v>27954</v>
      </c>
    </row>
    <row r="52" spans="2:13" ht="27.75" customHeight="1" thickBot="1">
      <c r="B52" s="1177" t="s">
        <v>37</v>
      </c>
      <c r="C52" s="1178"/>
      <c r="D52" s="90"/>
      <c r="E52" s="1179" t="s">
        <v>38</v>
      </c>
      <c r="F52" s="1179"/>
      <c r="G52" s="1179"/>
      <c r="H52" s="1180"/>
      <c r="I52" s="91">
        <v>6485</v>
      </c>
      <c r="J52" s="92">
        <v>6376</v>
      </c>
      <c r="K52" s="92">
        <v>6678</v>
      </c>
      <c r="L52" s="92">
        <v>7033</v>
      </c>
      <c r="M52" s="93">
        <v>5977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55376</v>
      </c>
      <c r="E3" s="116"/>
      <c r="F3" s="117">
        <v>44162</v>
      </c>
      <c r="G3" s="118"/>
      <c r="H3" s="119"/>
    </row>
    <row r="4" spans="1:8">
      <c r="A4" s="120"/>
      <c r="B4" s="121"/>
      <c r="C4" s="122"/>
      <c r="D4" s="123">
        <v>37351</v>
      </c>
      <c r="E4" s="124"/>
      <c r="F4" s="125">
        <v>24931</v>
      </c>
      <c r="G4" s="126"/>
      <c r="H4" s="127"/>
    </row>
    <row r="5" spans="1:8">
      <c r="A5" s="108" t="s">
        <v>511</v>
      </c>
      <c r="B5" s="113"/>
      <c r="C5" s="114"/>
      <c r="D5" s="115">
        <v>38582</v>
      </c>
      <c r="E5" s="116"/>
      <c r="F5" s="117">
        <v>51704</v>
      </c>
      <c r="G5" s="118"/>
      <c r="H5" s="119"/>
    </row>
    <row r="6" spans="1:8">
      <c r="A6" s="120"/>
      <c r="B6" s="121"/>
      <c r="C6" s="122"/>
      <c r="D6" s="123">
        <v>16832</v>
      </c>
      <c r="E6" s="124"/>
      <c r="F6" s="125">
        <v>26896</v>
      </c>
      <c r="G6" s="126"/>
      <c r="H6" s="127"/>
    </row>
    <row r="7" spans="1:8">
      <c r="A7" s="108" t="s">
        <v>512</v>
      </c>
      <c r="B7" s="113"/>
      <c r="C7" s="114"/>
      <c r="D7" s="115">
        <v>22661</v>
      </c>
      <c r="E7" s="116"/>
      <c r="F7" s="117">
        <v>52678</v>
      </c>
      <c r="G7" s="118"/>
      <c r="H7" s="119"/>
    </row>
    <row r="8" spans="1:8">
      <c r="A8" s="120"/>
      <c r="B8" s="121"/>
      <c r="C8" s="122"/>
      <c r="D8" s="123">
        <v>14736</v>
      </c>
      <c r="E8" s="124"/>
      <c r="F8" s="125">
        <v>30185</v>
      </c>
      <c r="G8" s="126"/>
      <c r="H8" s="127"/>
    </row>
    <row r="9" spans="1:8">
      <c r="A9" s="108" t="s">
        <v>513</v>
      </c>
      <c r="B9" s="113"/>
      <c r="C9" s="114"/>
      <c r="D9" s="115">
        <v>44427</v>
      </c>
      <c r="E9" s="116"/>
      <c r="F9" s="117">
        <v>69560</v>
      </c>
      <c r="G9" s="118"/>
      <c r="H9" s="119"/>
    </row>
    <row r="10" spans="1:8">
      <c r="A10" s="120"/>
      <c r="B10" s="121"/>
      <c r="C10" s="122"/>
      <c r="D10" s="123">
        <v>30141</v>
      </c>
      <c r="E10" s="124"/>
      <c r="F10" s="125">
        <v>35305</v>
      </c>
      <c r="G10" s="126"/>
      <c r="H10" s="127"/>
    </row>
    <row r="11" spans="1:8">
      <c r="A11" s="108" t="s">
        <v>514</v>
      </c>
      <c r="B11" s="113"/>
      <c r="C11" s="114"/>
      <c r="D11" s="115">
        <v>72594</v>
      </c>
      <c r="E11" s="116"/>
      <c r="F11" s="117">
        <v>65988</v>
      </c>
      <c r="G11" s="118"/>
      <c r="H11" s="119"/>
    </row>
    <row r="12" spans="1:8">
      <c r="A12" s="120"/>
      <c r="B12" s="121"/>
      <c r="C12" s="128"/>
      <c r="D12" s="123">
        <v>46050</v>
      </c>
      <c r="E12" s="124"/>
      <c r="F12" s="125">
        <v>36473</v>
      </c>
      <c r="G12" s="126"/>
      <c r="H12" s="127"/>
    </row>
    <row r="13" spans="1:8">
      <c r="A13" s="108"/>
      <c r="B13" s="113"/>
      <c r="C13" s="129"/>
      <c r="D13" s="130">
        <v>46728</v>
      </c>
      <c r="E13" s="131"/>
      <c r="F13" s="132">
        <v>56818</v>
      </c>
      <c r="G13" s="133"/>
      <c r="H13" s="119"/>
    </row>
    <row r="14" spans="1:8">
      <c r="A14" s="120"/>
      <c r="B14" s="121"/>
      <c r="C14" s="122"/>
      <c r="D14" s="123">
        <v>29022</v>
      </c>
      <c r="E14" s="124"/>
      <c r="F14" s="125">
        <v>30758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3.35</v>
      </c>
      <c r="C19" s="134">
        <f>ROUND(VALUE(SUBSTITUTE(実質収支比率等に係る経年分析!G$48,"▲","-")),2)</f>
        <v>3.35</v>
      </c>
      <c r="D19" s="134">
        <f>ROUND(VALUE(SUBSTITUTE(実質収支比率等に係る経年分析!H$48,"▲","-")),2)</f>
        <v>4.01</v>
      </c>
      <c r="E19" s="134">
        <f>ROUND(VALUE(SUBSTITUTE(実質収支比率等に係る経年分析!I$48,"▲","-")),2)</f>
        <v>3.37</v>
      </c>
      <c r="F19" s="134">
        <f>ROUND(VALUE(SUBSTITUTE(実質収支比率等に係る経年分析!J$48,"▲","-")),2)</f>
        <v>2.83</v>
      </c>
    </row>
    <row r="20" spans="1:11">
      <c r="A20" s="134" t="s">
        <v>43</v>
      </c>
      <c r="B20" s="134">
        <f>ROUND(VALUE(SUBSTITUTE(実質収支比率等に係る経年分析!F$47,"▲","-")),2)</f>
        <v>8.75</v>
      </c>
      <c r="C20" s="134">
        <f>ROUND(VALUE(SUBSTITUTE(実質収支比率等に係る経年分析!G$47,"▲","-")),2)</f>
        <v>11.9</v>
      </c>
      <c r="D20" s="134">
        <f>ROUND(VALUE(SUBSTITUTE(実質収支比率等に係る経年分析!H$47,"▲","-")),2)</f>
        <v>13.55</v>
      </c>
      <c r="E20" s="134">
        <f>ROUND(VALUE(SUBSTITUTE(実質収支比率等に係る経年分析!I$47,"▲","-")),2)</f>
        <v>14.14</v>
      </c>
      <c r="F20" s="134">
        <f>ROUND(VALUE(SUBSTITUTE(実質収支比率等に係る経年分析!J$47,"▲","-")),2)</f>
        <v>13.45</v>
      </c>
    </row>
    <row r="21" spans="1:11">
      <c r="A21" s="134" t="s">
        <v>44</v>
      </c>
      <c r="B21" s="134">
        <f>IF(ISNUMBER(VALUE(SUBSTITUTE(実質収支比率等に係る経年分析!F$49,"▲","-"))),ROUND(VALUE(SUBSTITUTE(実質収支比率等に係る経年分析!F$49,"▲","-")),2),NA())</f>
        <v>3.22</v>
      </c>
      <c r="C21" s="134">
        <f>IF(ISNUMBER(VALUE(SUBSTITUTE(実質収支比率等に係る経年分析!G$49,"▲","-"))),ROUND(VALUE(SUBSTITUTE(実質収支比率等に係る経年分析!G$49,"▲","-")),2),NA())</f>
        <v>1.06</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-2.09</v>
      </c>
      <c r="F21" s="134">
        <f>IF(ISNUMBER(VALUE(SUBSTITUTE(実質収支比率等に係る経年分析!J$49,"▲","-"))),ROUND(VALUE(SUBSTITUTE(実質収支比率等に係る経年分析!J$49,"▲","-")),2),NA())</f>
        <v>-3.36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f>IF(ROUND(VALUE(SUBSTITUTE(連結実質赤字比率に係る赤字・黒字の構成分析!G$41,"▲", "-")), 2) &lt; 0, ABS(ROUND(VALUE(SUBSTITUTE(連結実質赤字比率に係る赤字・黒字の構成分析!G$41,"▲", "-")), 2)), NA())</f>
        <v>0.01</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0.05</v>
      </c>
      <c r="G29" s="135" t="e">
        <f>IF(ROUND(VALUE(SUBSTITUTE(連結実質赤字比率に係る赤字・黒字の構成分析!H$41,"▲", "-")), 2) &gt;= 0, ABS(ROUND(VALUE(SUBSTITUTE(連結実質赤字比率に係る赤字・黒字の構成分析!H$41,"▲", "-")), 2)), NA())</f>
        <v>#N/A</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0.55000000000000004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6.78</v>
      </c>
    </row>
    <row r="35" spans="1:16">
      <c r="A35" s="135" t="str">
        <f>IF(連結実質赤字比率に係る赤字・黒字の構成分析!C$35="",NA(),連結実質赤字比率に係る赤字・黒字の構成分析!C$35)</f>
        <v>訪問看護ステーション事業特別会計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f>IF(ROUND(VALUE(SUBSTITUTE(連結実質赤字比率に係る赤字・黒字の構成分析!H$35,"▲", "-")), 2) &lt; 0, ABS(ROUND(VALUE(SUBSTITUTE(連結実質赤字比率に係る赤字・黒字の構成分析!H$35,"▲", "-")), 2)), NA())</f>
        <v>0.03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0.02</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住宅新築資金等貸付特別会計</v>
      </c>
      <c r="B36" s="135">
        <f>IF(ROUND(VALUE(SUBSTITUTE(連結実質赤字比率に係る赤字・黒字の構成分析!F$34,"▲", "-")), 2) &lt; 0, ABS(ROUND(VALUE(SUBSTITUTE(連結実質赤字比率に係る赤字・黒字の構成分析!F$34,"▲", "-")), 2)), NA())</f>
        <v>0.18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0.14000000000000001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0.14000000000000001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1605</v>
      </c>
      <c r="E42" s="136"/>
      <c r="F42" s="136"/>
      <c r="G42" s="136">
        <f>'実質公債費比率（分子）の構造'!L$52</f>
        <v>1660</v>
      </c>
      <c r="H42" s="136"/>
      <c r="I42" s="136"/>
      <c r="J42" s="136">
        <f>'実質公債費比率（分子）の構造'!M$52</f>
        <v>1779</v>
      </c>
      <c r="K42" s="136"/>
      <c r="L42" s="136"/>
      <c r="M42" s="136">
        <f>'実質公債費比率（分子）の構造'!N$52</f>
        <v>1982</v>
      </c>
      <c r="N42" s="136"/>
      <c r="O42" s="136"/>
      <c r="P42" s="136">
        <f>'実質公債費比率（分子）の構造'!O$52</f>
        <v>2049</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20</v>
      </c>
      <c r="C44" s="136"/>
      <c r="D44" s="136"/>
      <c r="E44" s="136">
        <f>'実質公債費比率（分子）の構造'!L$50</f>
        <v>14</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196</v>
      </c>
      <c r="C45" s="136"/>
      <c r="D45" s="136"/>
      <c r="E45" s="136">
        <f>'実質公債費比率（分子）の構造'!L$49</f>
        <v>183</v>
      </c>
      <c r="F45" s="136"/>
      <c r="G45" s="136"/>
      <c r="H45" s="136">
        <f>'実質公債費比率（分子）の構造'!M$49</f>
        <v>181</v>
      </c>
      <c r="I45" s="136"/>
      <c r="J45" s="136"/>
      <c r="K45" s="136">
        <f>'実質公債費比率（分子）の構造'!N$49</f>
        <v>183</v>
      </c>
      <c r="L45" s="136"/>
      <c r="M45" s="136"/>
      <c r="N45" s="136">
        <f>'実質公債費比率（分子）の構造'!O$49</f>
        <v>244</v>
      </c>
      <c r="O45" s="136"/>
      <c r="P45" s="136"/>
    </row>
    <row r="46" spans="1:16">
      <c r="A46" s="136" t="s">
        <v>55</v>
      </c>
      <c r="B46" s="136">
        <f>'実質公債費比率（分子）の構造'!K$48</f>
        <v>609</v>
      </c>
      <c r="C46" s="136"/>
      <c r="D46" s="136"/>
      <c r="E46" s="136">
        <f>'実質公債費比率（分子）の構造'!L$48</f>
        <v>619</v>
      </c>
      <c r="F46" s="136"/>
      <c r="G46" s="136"/>
      <c r="H46" s="136">
        <f>'実質公債費比率（分子）の構造'!M$48</f>
        <v>648</v>
      </c>
      <c r="I46" s="136"/>
      <c r="J46" s="136"/>
      <c r="K46" s="136">
        <f>'実質公債費比率（分子）の構造'!N$48</f>
        <v>660</v>
      </c>
      <c r="L46" s="136"/>
      <c r="M46" s="136"/>
      <c r="N46" s="136">
        <f>'実質公債費比率（分子）の構造'!O$48</f>
        <v>607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2001</v>
      </c>
      <c r="C49" s="136"/>
      <c r="D49" s="136"/>
      <c r="E49" s="136">
        <f>'実質公債費比率（分子）の構造'!L$45</f>
        <v>1992</v>
      </c>
      <c r="F49" s="136"/>
      <c r="G49" s="136"/>
      <c r="H49" s="136">
        <f>'実質公債費比率（分子）の構造'!M$45</f>
        <v>2028</v>
      </c>
      <c r="I49" s="136"/>
      <c r="J49" s="136"/>
      <c r="K49" s="136">
        <f>'実質公債費比率（分子）の構造'!N$45</f>
        <v>2297</v>
      </c>
      <c r="L49" s="136"/>
      <c r="M49" s="136"/>
      <c r="N49" s="136">
        <f>'実質公債費比率（分子）の構造'!O$45</f>
        <v>2391</v>
      </c>
      <c r="O49" s="136"/>
      <c r="P49" s="136"/>
    </row>
    <row r="50" spans="1:16">
      <c r="A50" s="136" t="s">
        <v>59</v>
      </c>
      <c r="B50" s="136" t="e">
        <f>NA()</f>
        <v>#N/A</v>
      </c>
      <c r="C50" s="136">
        <f>IF(ISNUMBER('実質公債費比率（分子）の構造'!K$53),'実質公債費比率（分子）の構造'!K$53,NA())</f>
        <v>1223</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1084</v>
      </c>
      <c r="J50" s="136" t="e">
        <f>NA()</f>
        <v>#N/A</v>
      </c>
      <c r="K50" s="136" t="e">
        <f>NA()</f>
        <v>#N/A</v>
      </c>
      <c r="L50" s="136">
        <f>IF(ISNUMBER('実質公債費比率（分子）の構造'!N$53),'実質公債費比率（分子）の構造'!N$53,NA())</f>
        <v>1164</v>
      </c>
      <c r="M50" s="136" t="e">
        <f>NA()</f>
        <v>#N/A</v>
      </c>
      <c r="N50" s="136" t="e">
        <f>NA()</f>
        <v>#N/A</v>
      </c>
      <c r="O50" s="136">
        <f>IF(ISNUMBER('実質公債費比率（分子）の構造'!O$53),'実質公債費比率（分子）の構造'!O$53,NA())</f>
        <v>1199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24749</v>
      </c>
      <c r="E56" s="135"/>
      <c r="F56" s="135"/>
      <c r="G56" s="135">
        <f>'将来負担比率（分子）の構造'!J$51</f>
        <v>25298</v>
      </c>
      <c r="H56" s="135"/>
      <c r="I56" s="135"/>
      <c r="J56" s="135">
        <f>'将来負担比率（分子）の構造'!K$51</f>
        <v>25731</v>
      </c>
      <c r="K56" s="135"/>
      <c r="L56" s="135"/>
      <c r="M56" s="135">
        <f>'将来負担比率（分子）の構造'!L$51</f>
        <v>26560</v>
      </c>
      <c r="N56" s="135"/>
      <c r="O56" s="135"/>
      <c r="P56" s="135">
        <f>'将来負担比率（分子）の構造'!M$51</f>
        <v>27954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262</v>
      </c>
    </row>
    <row r="58" spans="1:16">
      <c r="A58" s="135" t="s">
        <v>34</v>
      </c>
      <c r="B58" s="135"/>
      <c r="C58" s="135"/>
      <c r="D58" s="135">
        <f>'将来負担比率（分子）の構造'!I$49</f>
        <v>2228</v>
      </c>
      <c r="E58" s="135"/>
      <c r="F58" s="135"/>
      <c r="G58" s="135">
        <f>'将来負担比率（分子）の構造'!J$49</f>
        <v>2387</v>
      </c>
      <c r="H58" s="135"/>
      <c r="I58" s="135"/>
      <c r="J58" s="135">
        <f>'将来負担比率（分子）の構造'!K$49</f>
        <v>2772</v>
      </c>
      <c r="K58" s="135"/>
      <c r="L58" s="135"/>
      <c r="M58" s="135">
        <f>'将来負担比率（分子）の構造'!L$49</f>
        <v>2941</v>
      </c>
      <c r="N58" s="135"/>
      <c r="O58" s="135"/>
      <c r="P58" s="135">
        <f>'将来負担比率（分子）の構造'!M$49</f>
        <v>2556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959</v>
      </c>
      <c r="C62" s="135"/>
      <c r="D62" s="135"/>
      <c r="E62" s="135">
        <f>'将来負担比率（分子）の構造'!J$45</f>
        <v>1002</v>
      </c>
      <c r="F62" s="135"/>
      <c r="G62" s="135"/>
      <c r="H62" s="135">
        <f>'将来負担比率（分子）の構造'!K$45</f>
        <v>773</v>
      </c>
      <c r="I62" s="135"/>
      <c r="J62" s="135"/>
      <c r="K62" s="135">
        <f>'将来負担比率（分子）の構造'!L$45</f>
        <v>931</v>
      </c>
      <c r="L62" s="135"/>
      <c r="M62" s="135"/>
      <c r="N62" s="135">
        <f>'将来負担比率（分子）の構造'!M$45</f>
        <v>694</v>
      </c>
      <c r="O62" s="135"/>
      <c r="P62" s="135"/>
    </row>
    <row r="63" spans="1:16">
      <c r="A63" s="135" t="s">
        <v>28</v>
      </c>
      <c r="B63" s="135">
        <f>'将来負担比率（分子）の構造'!I$44</f>
        <v>1099</v>
      </c>
      <c r="C63" s="135"/>
      <c r="D63" s="135"/>
      <c r="E63" s="135">
        <f>'将来負担比率（分子）の構造'!J$44</f>
        <v>1527</v>
      </c>
      <c r="F63" s="135"/>
      <c r="G63" s="135"/>
      <c r="H63" s="135">
        <f>'将来負担比率（分子）の構造'!K$44</f>
        <v>2695</v>
      </c>
      <c r="I63" s="135"/>
      <c r="J63" s="135"/>
      <c r="K63" s="135">
        <f>'将来負担比率（分子）の構造'!L$44</f>
        <v>2935</v>
      </c>
      <c r="L63" s="135"/>
      <c r="M63" s="135"/>
      <c r="N63" s="135">
        <f>'将来負担比率（分子）の構造'!M$44</f>
        <v>2639</v>
      </c>
      <c r="O63" s="135"/>
      <c r="P63" s="135"/>
    </row>
    <row r="64" spans="1:16">
      <c r="A64" s="135" t="s">
        <v>27</v>
      </c>
      <c r="B64" s="135">
        <f>'将来負担比率（分子）の構造'!I$43</f>
        <v>8762</v>
      </c>
      <c r="C64" s="135"/>
      <c r="D64" s="135"/>
      <c r="E64" s="135">
        <f>'将来負担比率（分子）の構造'!J$43</f>
        <v>8752</v>
      </c>
      <c r="F64" s="135"/>
      <c r="G64" s="135"/>
      <c r="H64" s="135">
        <f>'将来負担比率（分子）の構造'!K$43</f>
        <v>8916</v>
      </c>
      <c r="I64" s="135"/>
      <c r="J64" s="135"/>
      <c r="K64" s="135">
        <f>'将来負担比率（分子）の構造'!L$43</f>
        <v>9157</v>
      </c>
      <c r="L64" s="135"/>
      <c r="M64" s="135"/>
      <c r="N64" s="135">
        <f>'将来負担比率（分子）の構造'!M$43</f>
        <v>8614</v>
      </c>
      <c r="O64" s="135"/>
      <c r="P64" s="135"/>
    </row>
    <row r="65" spans="1:16">
      <c r="A65" s="135" t="s">
        <v>26</v>
      </c>
      <c r="B65" s="135">
        <f>'将来負担比率（分子）の構造'!I$42</f>
        <v>31</v>
      </c>
      <c r="C65" s="135"/>
      <c r="D65" s="135"/>
      <c r="E65" s="135">
        <f>'将来負担比率（分子）の構造'!J$42</f>
        <v>16</v>
      </c>
      <c r="F65" s="135"/>
      <c r="G65" s="135"/>
      <c r="H65" s="135">
        <f>'将来負担比率（分子）の構造'!K$42</f>
        <v>11</v>
      </c>
      <c r="I65" s="135"/>
      <c r="J65" s="135"/>
      <c r="K65" s="135">
        <f>'将来負担比率（分子）の構造'!L$42</f>
        <v>5</v>
      </c>
      <c r="L65" s="135"/>
      <c r="M65" s="135"/>
      <c r="N65" s="135" t="str">
        <f>'将来負担比率（分子）の構造'!M$42</f>
        <v>-</v>
      </c>
      <c r="O65" s="135"/>
      <c r="P65" s="135"/>
    </row>
    <row r="66" spans="1:16">
      <c r="A66" s="135" t="s">
        <v>25</v>
      </c>
      <c r="B66" s="135">
        <f>'将来負担比率（分子）の構造'!I$41</f>
        <v>22610</v>
      </c>
      <c r="C66" s="135"/>
      <c r="D66" s="135"/>
      <c r="E66" s="135">
        <f>'将来負担比率（分子）の構造'!J$41</f>
        <v>22764</v>
      </c>
      <c r="F66" s="135"/>
      <c r="G66" s="135"/>
      <c r="H66" s="135">
        <f>'将来負担比率（分子）の構造'!K$41</f>
        <v>22785</v>
      </c>
      <c r="I66" s="135"/>
      <c r="J66" s="135"/>
      <c r="K66" s="135">
        <f>'将来負担比率（分子）の構造'!L$41</f>
        <v>23505</v>
      </c>
      <c r="L66" s="135"/>
      <c r="M66" s="135"/>
      <c r="N66" s="135">
        <f>'将来負担比率（分子）の構造'!M$41</f>
        <v>24803</v>
      </c>
      <c r="O66" s="135"/>
      <c r="P66" s="135"/>
    </row>
    <row r="67" spans="1:16">
      <c r="A67" s="135" t="s">
        <v>63</v>
      </c>
      <c r="B67" s="135" t="e">
        <f>NA()</f>
        <v>#N/A</v>
      </c>
      <c r="C67" s="135">
        <f>IF(ISNUMBER('将来負担比率（分子）の構造'!I$52), IF('将来負担比率（分子）の構造'!I$52 &lt; 0, 0, '将来負担比率（分子）の構造'!I$52), NA())</f>
        <v>6485</v>
      </c>
      <c r="D67" s="135" t="e">
        <f>NA()</f>
        <v>#N/A</v>
      </c>
      <c r="E67" s="135" t="e">
        <f>NA()</f>
        <v>#N/A</v>
      </c>
      <c r="F67" s="135">
        <f>IF(ISNUMBER('将来負担比率（分子）の構造'!J$52), IF('将来負担比率（分子）の構造'!J$52 &lt; 0, 0, '将来負担比率（分子）の構造'!J$52), NA())</f>
        <v>6376</v>
      </c>
      <c r="G67" s="135" t="e">
        <f>NA()</f>
        <v>#N/A</v>
      </c>
      <c r="H67" s="135" t="e">
        <f>NA()</f>
        <v>#N/A</v>
      </c>
      <c r="I67" s="135">
        <f>IF(ISNUMBER('将来負担比率（分子）の構造'!K$52), IF('将来負担比率（分子）の構造'!K$52 &lt; 0, 0, '将来負担比率（分子）の構造'!K$52), NA())</f>
        <v>6678</v>
      </c>
      <c r="J67" s="135" t="e">
        <f>NA()</f>
        <v>#N/A</v>
      </c>
      <c r="K67" s="135" t="e">
        <f>NA()</f>
        <v>#N/A</v>
      </c>
      <c r="L67" s="135">
        <f>IF(ISNUMBER('将来負担比率（分子）の構造'!L$52), IF('将来負担比率（分子）の構造'!L$52 &lt; 0, 0, '将来負担比率（分子）の構造'!L$52), NA())</f>
        <v>7033</v>
      </c>
      <c r="M67" s="135" t="e">
        <f>NA()</f>
        <v>#N/A</v>
      </c>
      <c r="N67" s="135" t="e">
        <f>NA()</f>
        <v>#N/A</v>
      </c>
      <c r="O67" s="135">
        <f>IF(ISNUMBER('将来負担比率（分子）の構造'!M$52), IF('将来負担比率（分子）の構造'!M$52 &lt; 0, 0, '将来負担比率（分子）の構造'!M$52), NA())</f>
        <v>5977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8658359</v>
      </c>
      <c r="S5" s="639"/>
      <c r="T5" s="639"/>
      <c r="U5" s="639"/>
      <c r="V5" s="639"/>
      <c r="W5" s="639"/>
      <c r="X5" s="639"/>
      <c r="Y5" s="686"/>
      <c r="Z5" s="699">
        <v>41.6</v>
      </c>
      <c r="AA5" s="699"/>
      <c r="AB5" s="699"/>
      <c r="AC5" s="699"/>
      <c r="AD5" s="700">
        <v>8658359</v>
      </c>
      <c r="AE5" s="700"/>
      <c r="AF5" s="700"/>
      <c r="AG5" s="700"/>
      <c r="AH5" s="700"/>
      <c r="AI5" s="700"/>
      <c r="AJ5" s="700"/>
      <c r="AK5" s="700"/>
      <c r="AL5" s="687">
        <v>77</v>
      </c>
      <c r="AM5" s="656"/>
      <c r="AN5" s="656"/>
      <c r="AO5" s="688"/>
      <c r="AP5" s="675" t="s">
        <v>208</v>
      </c>
      <c r="AQ5" s="676"/>
      <c r="AR5" s="676"/>
      <c r="AS5" s="676"/>
      <c r="AT5" s="676"/>
      <c r="AU5" s="676"/>
      <c r="AV5" s="676"/>
      <c r="AW5" s="676"/>
      <c r="AX5" s="676"/>
      <c r="AY5" s="676"/>
      <c r="AZ5" s="676"/>
      <c r="BA5" s="676"/>
      <c r="BB5" s="676"/>
      <c r="BC5" s="676"/>
      <c r="BD5" s="676"/>
      <c r="BE5" s="676"/>
      <c r="BF5" s="677"/>
      <c r="BG5" s="588">
        <v>8658359</v>
      </c>
      <c r="BH5" s="589"/>
      <c r="BI5" s="589"/>
      <c r="BJ5" s="589"/>
      <c r="BK5" s="589"/>
      <c r="BL5" s="589"/>
      <c r="BM5" s="589"/>
      <c r="BN5" s="590"/>
      <c r="BO5" s="641">
        <v>100</v>
      </c>
      <c r="BP5" s="641"/>
      <c r="BQ5" s="641"/>
      <c r="BR5" s="641"/>
      <c r="BS5" s="642">
        <v>104819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135934</v>
      </c>
      <c r="S6" s="589"/>
      <c r="T6" s="589"/>
      <c r="U6" s="589"/>
      <c r="V6" s="589"/>
      <c r="W6" s="589"/>
      <c r="X6" s="589"/>
      <c r="Y6" s="590"/>
      <c r="Z6" s="641">
        <v>0.7</v>
      </c>
      <c r="AA6" s="641"/>
      <c r="AB6" s="641"/>
      <c r="AC6" s="641"/>
      <c r="AD6" s="642">
        <v>135934</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8658359</v>
      </c>
      <c r="BH6" s="589"/>
      <c r="BI6" s="589"/>
      <c r="BJ6" s="589"/>
      <c r="BK6" s="589"/>
      <c r="BL6" s="589"/>
      <c r="BM6" s="589"/>
      <c r="BN6" s="590"/>
      <c r="BO6" s="641">
        <v>100</v>
      </c>
      <c r="BP6" s="641"/>
      <c r="BQ6" s="641"/>
      <c r="BR6" s="641"/>
      <c r="BS6" s="642">
        <v>104819</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192000</v>
      </c>
      <c r="CS6" s="589"/>
      <c r="CT6" s="589"/>
      <c r="CU6" s="589"/>
      <c r="CV6" s="589"/>
      <c r="CW6" s="589"/>
      <c r="CX6" s="589"/>
      <c r="CY6" s="590"/>
      <c r="CZ6" s="641">
        <v>0.9</v>
      </c>
      <c r="DA6" s="641"/>
      <c r="DB6" s="641"/>
      <c r="DC6" s="641"/>
      <c r="DD6" s="594" t="s">
        <v>215</v>
      </c>
      <c r="DE6" s="589"/>
      <c r="DF6" s="589"/>
      <c r="DG6" s="589"/>
      <c r="DH6" s="589"/>
      <c r="DI6" s="589"/>
      <c r="DJ6" s="589"/>
      <c r="DK6" s="589"/>
      <c r="DL6" s="589"/>
      <c r="DM6" s="589"/>
      <c r="DN6" s="589"/>
      <c r="DO6" s="589"/>
      <c r="DP6" s="590"/>
      <c r="DQ6" s="594">
        <v>192000</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15102</v>
      </c>
      <c r="S7" s="589"/>
      <c r="T7" s="589"/>
      <c r="U7" s="589"/>
      <c r="V7" s="589"/>
      <c r="W7" s="589"/>
      <c r="X7" s="589"/>
      <c r="Y7" s="590"/>
      <c r="Z7" s="641">
        <v>0.1</v>
      </c>
      <c r="AA7" s="641"/>
      <c r="AB7" s="641"/>
      <c r="AC7" s="641"/>
      <c r="AD7" s="642">
        <v>15102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3883761</v>
      </c>
      <c r="BH7" s="589"/>
      <c r="BI7" s="589"/>
      <c r="BJ7" s="589"/>
      <c r="BK7" s="589"/>
      <c r="BL7" s="589"/>
      <c r="BM7" s="589"/>
      <c r="BN7" s="590"/>
      <c r="BO7" s="641">
        <v>44.9</v>
      </c>
      <c r="BP7" s="641"/>
      <c r="BQ7" s="641"/>
      <c r="BR7" s="641"/>
      <c r="BS7" s="642">
        <v>104819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2458205</v>
      </c>
      <c r="CS7" s="589"/>
      <c r="CT7" s="589"/>
      <c r="CU7" s="589"/>
      <c r="CV7" s="589"/>
      <c r="CW7" s="589"/>
      <c r="CX7" s="589"/>
      <c r="CY7" s="590"/>
      <c r="CZ7" s="641">
        <v>12</v>
      </c>
      <c r="DA7" s="641"/>
      <c r="DB7" s="641"/>
      <c r="DC7" s="641"/>
      <c r="DD7" s="594">
        <v>510131</v>
      </c>
      <c r="DE7" s="589"/>
      <c r="DF7" s="589"/>
      <c r="DG7" s="589"/>
      <c r="DH7" s="589"/>
      <c r="DI7" s="589"/>
      <c r="DJ7" s="589"/>
      <c r="DK7" s="589"/>
      <c r="DL7" s="589"/>
      <c r="DM7" s="589"/>
      <c r="DN7" s="589"/>
      <c r="DO7" s="589"/>
      <c r="DP7" s="590"/>
      <c r="DQ7" s="594">
        <v>1874365</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50912</v>
      </c>
      <c r="S8" s="589"/>
      <c r="T8" s="589"/>
      <c r="U8" s="589"/>
      <c r="V8" s="589"/>
      <c r="W8" s="589"/>
      <c r="X8" s="589"/>
      <c r="Y8" s="590"/>
      <c r="Z8" s="641">
        <v>0.2</v>
      </c>
      <c r="AA8" s="641"/>
      <c r="AB8" s="641"/>
      <c r="AC8" s="641"/>
      <c r="AD8" s="642">
        <v>50912</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98040</v>
      </c>
      <c r="BH8" s="589"/>
      <c r="BI8" s="589"/>
      <c r="BJ8" s="589"/>
      <c r="BK8" s="589"/>
      <c r="BL8" s="589"/>
      <c r="BM8" s="589"/>
      <c r="BN8" s="590"/>
      <c r="BO8" s="641">
        <v>1.1000000000000001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6236644</v>
      </c>
      <c r="CS8" s="589"/>
      <c r="CT8" s="589"/>
      <c r="CU8" s="589"/>
      <c r="CV8" s="589"/>
      <c r="CW8" s="589"/>
      <c r="CX8" s="589"/>
      <c r="CY8" s="590"/>
      <c r="CZ8" s="641">
        <v>30.5</v>
      </c>
      <c r="DA8" s="641"/>
      <c r="DB8" s="641"/>
      <c r="DC8" s="641"/>
      <c r="DD8" s="594">
        <v>109597</v>
      </c>
      <c r="DE8" s="589"/>
      <c r="DF8" s="589"/>
      <c r="DG8" s="589"/>
      <c r="DH8" s="589"/>
      <c r="DI8" s="589"/>
      <c r="DJ8" s="589"/>
      <c r="DK8" s="589"/>
      <c r="DL8" s="589"/>
      <c r="DM8" s="589"/>
      <c r="DN8" s="589"/>
      <c r="DO8" s="589"/>
      <c r="DP8" s="590"/>
      <c r="DQ8" s="594">
        <v>3099996</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32481</v>
      </c>
      <c r="S9" s="589"/>
      <c r="T9" s="589"/>
      <c r="U9" s="589"/>
      <c r="V9" s="589"/>
      <c r="W9" s="589"/>
      <c r="X9" s="589"/>
      <c r="Y9" s="590"/>
      <c r="Z9" s="641">
        <v>0.2</v>
      </c>
      <c r="AA9" s="641"/>
      <c r="AB9" s="641"/>
      <c r="AC9" s="641"/>
      <c r="AD9" s="642">
        <v>32481</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2746465</v>
      </c>
      <c r="BH9" s="589"/>
      <c r="BI9" s="589"/>
      <c r="BJ9" s="589"/>
      <c r="BK9" s="589"/>
      <c r="BL9" s="589"/>
      <c r="BM9" s="589"/>
      <c r="BN9" s="590"/>
      <c r="BO9" s="641">
        <v>31.7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2177151</v>
      </c>
      <c r="CS9" s="589"/>
      <c r="CT9" s="589"/>
      <c r="CU9" s="589"/>
      <c r="CV9" s="589"/>
      <c r="CW9" s="589"/>
      <c r="CX9" s="589"/>
      <c r="CY9" s="590"/>
      <c r="CZ9" s="641">
        <v>10.7</v>
      </c>
      <c r="DA9" s="641"/>
      <c r="DB9" s="641"/>
      <c r="DC9" s="641"/>
      <c r="DD9" s="594">
        <v>524862</v>
      </c>
      <c r="DE9" s="589"/>
      <c r="DF9" s="589"/>
      <c r="DG9" s="589"/>
      <c r="DH9" s="589"/>
      <c r="DI9" s="589"/>
      <c r="DJ9" s="589"/>
      <c r="DK9" s="589"/>
      <c r="DL9" s="589"/>
      <c r="DM9" s="589"/>
      <c r="DN9" s="589"/>
      <c r="DO9" s="589"/>
      <c r="DP9" s="590"/>
      <c r="DQ9" s="594">
        <v>1584346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556865</v>
      </c>
      <c r="S10" s="589"/>
      <c r="T10" s="589"/>
      <c r="U10" s="589"/>
      <c r="V10" s="589"/>
      <c r="W10" s="589"/>
      <c r="X10" s="589"/>
      <c r="Y10" s="590"/>
      <c r="Z10" s="641">
        <v>2.7</v>
      </c>
      <c r="AA10" s="641"/>
      <c r="AB10" s="641"/>
      <c r="AC10" s="641"/>
      <c r="AD10" s="642">
        <v>556865</v>
      </c>
      <c r="AE10" s="642"/>
      <c r="AF10" s="642"/>
      <c r="AG10" s="642"/>
      <c r="AH10" s="642"/>
      <c r="AI10" s="642"/>
      <c r="AJ10" s="642"/>
      <c r="AK10" s="642"/>
      <c r="AL10" s="611">
        <v>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179077</v>
      </c>
      <c r="BH10" s="589"/>
      <c r="BI10" s="589"/>
      <c r="BJ10" s="589"/>
      <c r="BK10" s="589"/>
      <c r="BL10" s="589"/>
      <c r="BM10" s="589"/>
      <c r="BN10" s="590"/>
      <c r="BO10" s="641">
        <v>2.1</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69536</v>
      </c>
      <c r="CS10" s="589"/>
      <c r="CT10" s="589"/>
      <c r="CU10" s="589"/>
      <c r="CV10" s="589"/>
      <c r="CW10" s="589"/>
      <c r="CX10" s="589"/>
      <c r="CY10" s="590"/>
      <c r="CZ10" s="641">
        <v>0.3</v>
      </c>
      <c r="DA10" s="641"/>
      <c r="DB10" s="641"/>
      <c r="DC10" s="641"/>
      <c r="DD10" s="594">
        <v>5117</v>
      </c>
      <c r="DE10" s="589"/>
      <c r="DF10" s="589"/>
      <c r="DG10" s="589"/>
      <c r="DH10" s="589"/>
      <c r="DI10" s="589"/>
      <c r="DJ10" s="589"/>
      <c r="DK10" s="589"/>
      <c r="DL10" s="589"/>
      <c r="DM10" s="589"/>
      <c r="DN10" s="589"/>
      <c r="DO10" s="589"/>
      <c r="DP10" s="590"/>
      <c r="DQ10" s="594">
        <v>63329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29088</v>
      </c>
      <c r="S11" s="589"/>
      <c r="T11" s="589"/>
      <c r="U11" s="589"/>
      <c r="V11" s="589"/>
      <c r="W11" s="589"/>
      <c r="X11" s="589"/>
      <c r="Y11" s="590"/>
      <c r="Z11" s="641">
        <v>0.1</v>
      </c>
      <c r="AA11" s="641"/>
      <c r="AB11" s="641"/>
      <c r="AC11" s="641"/>
      <c r="AD11" s="642">
        <v>29088</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860179</v>
      </c>
      <c r="BH11" s="589"/>
      <c r="BI11" s="589"/>
      <c r="BJ11" s="589"/>
      <c r="BK11" s="589"/>
      <c r="BL11" s="589"/>
      <c r="BM11" s="589"/>
      <c r="BN11" s="590"/>
      <c r="BO11" s="641">
        <v>9.9</v>
      </c>
      <c r="BP11" s="641"/>
      <c r="BQ11" s="641"/>
      <c r="BR11" s="641"/>
      <c r="BS11" s="594">
        <v>104819</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347285</v>
      </c>
      <c r="CS11" s="589"/>
      <c r="CT11" s="589"/>
      <c r="CU11" s="589"/>
      <c r="CV11" s="589"/>
      <c r="CW11" s="589"/>
      <c r="CX11" s="589"/>
      <c r="CY11" s="590"/>
      <c r="CZ11" s="641">
        <v>1.7</v>
      </c>
      <c r="DA11" s="641"/>
      <c r="DB11" s="641"/>
      <c r="DC11" s="641"/>
      <c r="DD11" s="594">
        <v>60659</v>
      </c>
      <c r="DE11" s="589"/>
      <c r="DF11" s="589"/>
      <c r="DG11" s="589"/>
      <c r="DH11" s="589"/>
      <c r="DI11" s="589"/>
      <c r="DJ11" s="589"/>
      <c r="DK11" s="589"/>
      <c r="DL11" s="589"/>
      <c r="DM11" s="589"/>
      <c r="DN11" s="589"/>
      <c r="DO11" s="589"/>
      <c r="DP11" s="590"/>
      <c r="DQ11" s="594">
        <v>163561</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4221412</v>
      </c>
      <c r="BH12" s="589"/>
      <c r="BI12" s="589"/>
      <c r="BJ12" s="589"/>
      <c r="BK12" s="589"/>
      <c r="BL12" s="589"/>
      <c r="BM12" s="589"/>
      <c r="BN12" s="590"/>
      <c r="BO12" s="641">
        <v>48.8</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225628</v>
      </c>
      <c r="CS12" s="589"/>
      <c r="CT12" s="589"/>
      <c r="CU12" s="589"/>
      <c r="CV12" s="589"/>
      <c r="CW12" s="589"/>
      <c r="CX12" s="589"/>
      <c r="CY12" s="590"/>
      <c r="CZ12" s="641">
        <v>1.1000000000000001</v>
      </c>
      <c r="DA12" s="641"/>
      <c r="DB12" s="641"/>
      <c r="DC12" s="641"/>
      <c r="DD12" s="594" t="s">
        <v>221</v>
      </c>
      <c r="DE12" s="589"/>
      <c r="DF12" s="589"/>
      <c r="DG12" s="589"/>
      <c r="DH12" s="589"/>
      <c r="DI12" s="589"/>
      <c r="DJ12" s="589"/>
      <c r="DK12" s="589"/>
      <c r="DL12" s="589"/>
      <c r="DM12" s="589"/>
      <c r="DN12" s="589"/>
      <c r="DO12" s="589"/>
      <c r="DP12" s="590"/>
      <c r="DQ12" s="594">
        <v>143168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20980</v>
      </c>
      <c r="S13" s="589"/>
      <c r="T13" s="589"/>
      <c r="U13" s="589"/>
      <c r="V13" s="589"/>
      <c r="W13" s="589"/>
      <c r="X13" s="589"/>
      <c r="Y13" s="590"/>
      <c r="Z13" s="641">
        <v>0.1</v>
      </c>
      <c r="AA13" s="641"/>
      <c r="AB13" s="641"/>
      <c r="AC13" s="641"/>
      <c r="AD13" s="642">
        <v>20980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4219004</v>
      </c>
      <c r="BH13" s="589"/>
      <c r="BI13" s="589"/>
      <c r="BJ13" s="589"/>
      <c r="BK13" s="589"/>
      <c r="BL13" s="589"/>
      <c r="BM13" s="589"/>
      <c r="BN13" s="590"/>
      <c r="BO13" s="641">
        <v>48.7</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1644270</v>
      </c>
      <c r="CS13" s="589"/>
      <c r="CT13" s="589"/>
      <c r="CU13" s="589"/>
      <c r="CV13" s="589"/>
      <c r="CW13" s="589"/>
      <c r="CX13" s="589"/>
      <c r="CY13" s="590"/>
      <c r="CZ13" s="641">
        <v>8.1</v>
      </c>
      <c r="DA13" s="641"/>
      <c r="DB13" s="641"/>
      <c r="DC13" s="641"/>
      <c r="DD13" s="594">
        <v>664443</v>
      </c>
      <c r="DE13" s="589"/>
      <c r="DF13" s="589"/>
      <c r="DG13" s="589"/>
      <c r="DH13" s="589"/>
      <c r="DI13" s="589"/>
      <c r="DJ13" s="589"/>
      <c r="DK13" s="589"/>
      <c r="DL13" s="589"/>
      <c r="DM13" s="589"/>
      <c r="DN13" s="589"/>
      <c r="DO13" s="589"/>
      <c r="DP13" s="590"/>
      <c r="DQ13" s="594">
        <v>1174596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128321</v>
      </c>
      <c r="BH14" s="589"/>
      <c r="BI14" s="589"/>
      <c r="BJ14" s="589"/>
      <c r="BK14" s="589"/>
      <c r="BL14" s="589"/>
      <c r="BM14" s="589"/>
      <c r="BN14" s="590"/>
      <c r="BO14" s="641">
        <v>1.5</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686150</v>
      </c>
      <c r="CS14" s="589"/>
      <c r="CT14" s="589"/>
      <c r="CU14" s="589"/>
      <c r="CV14" s="589"/>
      <c r="CW14" s="589"/>
      <c r="CX14" s="589"/>
      <c r="CY14" s="590"/>
      <c r="CZ14" s="641">
        <v>3.4</v>
      </c>
      <c r="DA14" s="641"/>
      <c r="DB14" s="641"/>
      <c r="DC14" s="641"/>
      <c r="DD14" s="594">
        <v>20076</v>
      </c>
      <c r="DE14" s="589"/>
      <c r="DF14" s="589"/>
      <c r="DG14" s="589"/>
      <c r="DH14" s="589"/>
      <c r="DI14" s="589"/>
      <c r="DJ14" s="589"/>
      <c r="DK14" s="589"/>
      <c r="DL14" s="589"/>
      <c r="DM14" s="589"/>
      <c r="DN14" s="589"/>
      <c r="DO14" s="589"/>
      <c r="DP14" s="590"/>
      <c r="DQ14" s="594">
        <v>666034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39118</v>
      </c>
      <c r="S15" s="589"/>
      <c r="T15" s="589"/>
      <c r="U15" s="589"/>
      <c r="V15" s="589"/>
      <c r="W15" s="589"/>
      <c r="X15" s="589"/>
      <c r="Y15" s="590"/>
      <c r="Z15" s="641">
        <v>0.2</v>
      </c>
      <c r="AA15" s="641"/>
      <c r="AB15" s="641"/>
      <c r="AC15" s="641"/>
      <c r="AD15" s="642">
        <v>39118</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424801</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3849401</v>
      </c>
      <c r="CS15" s="589"/>
      <c r="CT15" s="589"/>
      <c r="CU15" s="589"/>
      <c r="CV15" s="589"/>
      <c r="CW15" s="589"/>
      <c r="CX15" s="589"/>
      <c r="CY15" s="590"/>
      <c r="CZ15" s="641">
        <v>18.899999999999999</v>
      </c>
      <c r="DA15" s="641"/>
      <c r="DB15" s="641"/>
      <c r="DC15" s="641"/>
      <c r="DD15" s="594">
        <v>2094392</v>
      </c>
      <c r="DE15" s="589"/>
      <c r="DF15" s="589"/>
      <c r="DG15" s="589"/>
      <c r="DH15" s="589"/>
      <c r="DI15" s="589"/>
      <c r="DJ15" s="589"/>
      <c r="DK15" s="589"/>
      <c r="DL15" s="589"/>
      <c r="DM15" s="589"/>
      <c r="DN15" s="589"/>
      <c r="DO15" s="589"/>
      <c r="DP15" s="590"/>
      <c r="DQ15" s="594">
        <v>1861957</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2042777</v>
      </c>
      <c r="S16" s="589"/>
      <c r="T16" s="589"/>
      <c r="U16" s="589"/>
      <c r="V16" s="589"/>
      <c r="W16" s="589"/>
      <c r="X16" s="589"/>
      <c r="Y16" s="590"/>
      <c r="Z16" s="641">
        <v>9.8000000000000007</v>
      </c>
      <c r="AA16" s="641"/>
      <c r="AB16" s="641"/>
      <c r="AC16" s="641"/>
      <c r="AD16" s="642">
        <v>1669144</v>
      </c>
      <c r="AE16" s="642"/>
      <c r="AF16" s="642"/>
      <c r="AG16" s="642"/>
      <c r="AH16" s="642"/>
      <c r="AI16" s="642"/>
      <c r="AJ16" s="642"/>
      <c r="AK16" s="642"/>
      <c r="AL16" s="611">
        <v>14.8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64</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139588</v>
      </c>
      <c r="CS16" s="589"/>
      <c r="CT16" s="589"/>
      <c r="CU16" s="589"/>
      <c r="CV16" s="589"/>
      <c r="CW16" s="589"/>
      <c r="CX16" s="589"/>
      <c r="CY16" s="590"/>
      <c r="CZ16" s="641">
        <v>0.7</v>
      </c>
      <c r="DA16" s="641"/>
      <c r="DB16" s="641"/>
      <c r="DC16" s="641"/>
      <c r="DD16" s="594" t="s">
        <v>221</v>
      </c>
      <c r="DE16" s="589"/>
      <c r="DF16" s="589"/>
      <c r="DG16" s="589"/>
      <c r="DH16" s="589"/>
      <c r="DI16" s="589"/>
      <c r="DJ16" s="589"/>
      <c r="DK16" s="589"/>
      <c r="DL16" s="589"/>
      <c r="DM16" s="589"/>
      <c r="DN16" s="589"/>
      <c r="DO16" s="589"/>
      <c r="DP16" s="590"/>
      <c r="DQ16" s="594">
        <v>63840</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1669144</v>
      </c>
      <c r="S17" s="589"/>
      <c r="T17" s="589"/>
      <c r="U17" s="589"/>
      <c r="V17" s="589"/>
      <c r="W17" s="589"/>
      <c r="X17" s="589"/>
      <c r="Y17" s="590"/>
      <c r="Z17" s="641">
        <v>8</v>
      </c>
      <c r="AA17" s="641"/>
      <c r="AB17" s="641"/>
      <c r="AC17" s="641"/>
      <c r="AD17" s="642">
        <v>1669144</v>
      </c>
      <c r="AE17" s="642"/>
      <c r="AF17" s="642"/>
      <c r="AG17" s="642"/>
      <c r="AH17" s="642"/>
      <c r="AI17" s="642"/>
      <c r="AJ17" s="642"/>
      <c r="AK17" s="642"/>
      <c r="AL17" s="611">
        <v>14.8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2393183</v>
      </c>
      <c r="CS17" s="589"/>
      <c r="CT17" s="589"/>
      <c r="CU17" s="589"/>
      <c r="CV17" s="589"/>
      <c r="CW17" s="589"/>
      <c r="CX17" s="589"/>
      <c r="CY17" s="590"/>
      <c r="CZ17" s="641">
        <v>11.7</v>
      </c>
      <c r="DA17" s="641"/>
      <c r="DB17" s="641"/>
      <c r="DC17" s="641"/>
      <c r="DD17" s="594" t="s">
        <v>221</v>
      </c>
      <c r="DE17" s="589"/>
      <c r="DF17" s="589"/>
      <c r="DG17" s="589"/>
      <c r="DH17" s="589"/>
      <c r="DI17" s="589"/>
      <c r="DJ17" s="589"/>
      <c r="DK17" s="589"/>
      <c r="DL17" s="589"/>
      <c r="DM17" s="589"/>
      <c r="DN17" s="589"/>
      <c r="DO17" s="589"/>
      <c r="DP17" s="590"/>
      <c r="DQ17" s="594">
        <v>2370103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373633</v>
      </c>
      <c r="S18" s="589"/>
      <c r="T18" s="589"/>
      <c r="U18" s="589"/>
      <c r="V18" s="589"/>
      <c r="W18" s="589"/>
      <c r="X18" s="589"/>
      <c r="Y18" s="590"/>
      <c r="Z18" s="641">
        <v>1.8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11581616</v>
      </c>
      <c r="S20" s="589"/>
      <c r="T20" s="589"/>
      <c r="U20" s="589"/>
      <c r="V20" s="589"/>
      <c r="W20" s="589"/>
      <c r="X20" s="589"/>
      <c r="Y20" s="590"/>
      <c r="Z20" s="641">
        <v>55.6</v>
      </c>
      <c r="AA20" s="641"/>
      <c r="AB20" s="641"/>
      <c r="AC20" s="641"/>
      <c r="AD20" s="642">
        <v>11207983</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20419041</v>
      </c>
      <c r="CS20" s="589"/>
      <c r="CT20" s="589"/>
      <c r="CU20" s="589"/>
      <c r="CV20" s="589"/>
      <c r="CW20" s="589"/>
      <c r="CX20" s="589"/>
      <c r="CY20" s="590"/>
      <c r="CZ20" s="641">
        <v>100</v>
      </c>
      <c r="DA20" s="641"/>
      <c r="DB20" s="641"/>
      <c r="DC20" s="641"/>
      <c r="DD20" s="594">
        <v>3989277</v>
      </c>
      <c r="DE20" s="589"/>
      <c r="DF20" s="589"/>
      <c r="DG20" s="589"/>
      <c r="DH20" s="589"/>
      <c r="DI20" s="589"/>
      <c r="DJ20" s="589"/>
      <c r="DK20" s="589"/>
      <c r="DL20" s="589"/>
      <c r="DM20" s="589"/>
      <c r="DN20" s="589"/>
      <c r="DO20" s="589"/>
      <c r="DP20" s="590"/>
      <c r="DQ20" s="594">
        <v>13257295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7523</v>
      </c>
      <c r="S21" s="589"/>
      <c r="T21" s="589"/>
      <c r="U21" s="589"/>
      <c r="V21" s="589"/>
      <c r="W21" s="589"/>
      <c r="X21" s="589"/>
      <c r="Y21" s="590"/>
      <c r="Z21" s="641">
        <v>0</v>
      </c>
      <c r="AA21" s="641"/>
      <c r="AB21" s="641"/>
      <c r="AC21" s="641"/>
      <c r="AD21" s="642">
        <v>7523</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307753</v>
      </c>
      <c r="S22" s="589"/>
      <c r="T22" s="589"/>
      <c r="U22" s="589"/>
      <c r="V22" s="589"/>
      <c r="W22" s="589"/>
      <c r="X22" s="589"/>
      <c r="Y22" s="590"/>
      <c r="Z22" s="641">
        <v>1.5</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444751</v>
      </c>
      <c r="S23" s="589"/>
      <c r="T23" s="589"/>
      <c r="U23" s="589"/>
      <c r="V23" s="589"/>
      <c r="W23" s="589"/>
      <c r="X23" s="589"/>
      <c r="Y23" s="590"/>
      <c r="Z23" s="641">
        <v>2.1</v>
      </c>
      <c r="AA23" s="641"/>
      <c r="AB23" s="641"/>
      <c r="AC23" s="641"/>
      <c r="AD23" s="642">
        <v>31618</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94344</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9006668</v>
      </c>
      <c r="CS24" s="639"/>
      <c r="CT24" s="639"/>
      <c r="CU24" s="639"/>
      <c r="CV24" s="639"/>
      <c r="CW24" s="639"/>
      <c r="CX24" s="639"/>
      <c r="CY24" s="686"/>
      <c r="CZ24" s="690">
        <v>44.1</v>
      </c>
      <c r="DA24" s="691"/>
      <c r="DB24" s="691"/>
      <c r="DC24" s="692"/>
      <c r="DD24" s="685">
        <v>6028248</v>
      </c>
      <c r="DE24" s="639"/>
      <c r="DF24" s="639"/>
      <c r="DG24" s="639"/>
      <c r="DH24" s="639"/>
      <c r="DI24" s="639"/>
      <c r="DJ24" s="639"/>
      <c r="DK24" s="686"/>
      <c r="DL24" s="685">
        <v>5996856</v>
      </c>
      <c r="DM24" s="639"/>
      <c r="DN24" s="639"/>
      <c r="DO24" s="639"/>
      <c r="DP24" s="639"/>
      <c r="DQ24" s="639"/>
      <c r="DR24" s="639"/>
      <c r="DS24" s="639"/>
      <c r="DT24" s="639"/>
      <c r="DU24" s="639"/>
      <c r="DV24" s="686"/>
      <c r="DW24" s="687">
        <v>48.4</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2426657</v>
      </c>
      <c r="S25" s="589"/>
      <c r="T25" s="589"/>
      <c r="U25" s="589"/>
      <c r="V25" s="589"/>
      <c r="W25" s="589"/>
      <c r="X25" s="589"/>
      <c r="Y25" s="590"/>
      <c r="Z25" s="641">
        <v>11.6</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3131414</v>
      </c>
      <c r="CS25" s="607"/>
      <c r="CT25" s="607"/>
      <c r="CU25" s="607"/>
      <c r="CV25" s="607"/>
      <c r="CW25" s="607"/>
      <c r="CX25" s="607"/>
      <c r="CY25" s="608"/>
      <c r="CZ25" s="591">
        <v>15.3</v>
      </c>
      <c r="DA25" s="609"/>
      <c r="DB25" s="609"/>
      <c r="DC25" s="610"/>
      <c r="DD25" s="594">
        <v>2645025</v>
      </c>
      <c r="DE25" s="607"/>
      <c r="DF25" s="607"/>
      <c r="DG25" s="607"/>
      <c r="DH25" s="607"/>
      <c r="DI25" s="607"/>
      <c r="DJ25" s="607"/>
      <c r="DK25" s="608"/>
      <c r="DL25" s="594">
        <v>2637183</v>
      </c>
      <c r="DM25" s="607"/>
      <c r="DN25" s="607"/>
      <c r="DO25" s="607"/>
      <c r="DP25" s="607"/>
      <c r="DQ25" s="607"/>
      <c r="DR25" s="607"/>
      <c r="DS25" s="607"/>
      <c r="DT25" s="607"/>
      <c r="DU25" s="607"/>
      <c r="DV25" s="608"/>
      <c r="DW25" s="611">
        <v>21.3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2205387</v>
      </c>
      <c r="CS26" s="589"/>
      <c r="CT26" s="589"/>
      <c r="CU26" s="589"/>
      <c r="CV26" s="589"/>
      <c r="CW26" s="589"/>
      <c r="CX26" s="589"/>
      <c r="CY26" s="590"/>
      <c r="CZ26" s="591">
        <v>10.8</v>
      </c>
      <c r="DA26" s="609"/>
      <c r="DB26" s="609"/>
      <c r="DC26" s="610"/>
      <c r="DD26" s="594">
        <v>1746088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1298159</v>
      </c>
      <c r="S27" s="589"/>
      <c r="T27" s="589"/>
      <c r="U27" s="589"/>
      <c r="V27" s="589"/>
      <c r="W27" s="589"/>
      <c r="X27" s="589"/>
      <c r="Y27" s="590"/>
      <c r="Z27" s="641">
        <v>6.2</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8658359</v>
      </c>
      <c r="BH27" s="589"/>
      <c r="BI27" s="589"/>
      <c r="BJ27" s="589"/>
      <c r="BK27" s="589"/>
      <c r="BL27" s="589"/>
      <c r="BM27" s="589"/>
      <c r="BN27" s="590"/>
      <c r="BO27" s="641">
        <v>100</v>
      </c>
      <c r="BP27" s="641"/>
      <c r="BQ27" s="641"/>
      <c r="BR27" s="641"/>
      <c r="BS27" s="594">
        <v>104819</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3482071</v>
      </c>
      <c r="CS27" s="607"/>
      <c r="CT27" s="607"/>
      <c r="CU27" s="607"/>
      <c r="CV27" s="607"/>
      <c r="CW27" s="607"/>
      <c r="CX27" s="607"/>
      <c r="CY27" s="608"/>
      <c r="CZ27" s="591">
        <v>17.100000000000001</v>
      </c>
      <c r="DA27" s="609"/>
      <c r="DB27" s="609"/>
      <c r="DC27" s="610"/>
      <c r="DD27" s="594">
        <v>1013120</v>
      </c>
      <c r="DE27" s="607"/>
      <c r="DF27" s="607"/>
      <c r="DG27" s="607"/>
      <c r="DH27" s="607"/>
      <c r="DI27" s="607"/>
      <c r="DJ27" s="607"/>
      <c r="DK27" s="608"/>
      <c r="DL27" s="594">
        <v>989570</v>
      </c>
      <c r="DM27" s="607"/>
      <c r="DN27" s="607"/>
      <c r="DO27" s="607"/>
      <c r="DP27" s="607"/>
      <c r="DQ27" s="607"/>
      <c r="DR27" s="607"/>
      <c r="DS27" s="607"/>
      <c r="DT27" s="607"/>
      <c r="DU27" s="607"/>
      <c r="DV27" s="608"/>
      <c r="DW27" s="611">
        <v>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31873</v>
      </c>
      <c r="S28" s="589"/>
      <c r="T28" s="589"/>
      <c r="U28" s="589"/>
      <c r="V28" s="589"/>
      <c r="W28" s="589"/>
      <c r="X28" s="589"/>
      <c r="Y28" s="590"/>
      <c r="Z28" s="641">
        <v>0.2</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2393183</v>
      </c>
      <c r="CS28" s="589"/>
      <c r="CT28" s="589"/>
      <c r="CU28" s="589"/>
      <c r="CV28" s="589"/>
      <c r="CW28" s="589"/>
      <c r="CX28" s="589"/>
      <c r="CY28" s="590"/>
      <c r="CZ28" s="591">
        <v>11.7</v>
      </c>
      <c r="DA28" s="609"/>
      <c r="DB28" s="609"/>
      <c r="DC28" s="610"/>
      <c r="DD28" s="594">
        <v>2370103</v>
      </c>
      <c r="DE28" s="589"/>
      <c r="DF28" s="589"/>
      <c r="DG28" s="589"/>
      <c r="DH28" s="589"/>
      <c r="DI28" s="589"/>
      <c r="DJ28" s="589"/>
      <c r="DK28" s="590"/>
      <c r="DL28" s="594">
        <v>2370103</v>
      </c>
      <c r="DM28" s="589"/>
      <c r="DN28" s="589"/>
      <c r="DO28" s="589"/>
      <c r="DP28" s="589"/>
      <c r="DQ28" s="589"/>
      <c r="DR28" s="589"/>
      <c r="DS28" s="589"/>
      <c r="DT28" s="589"/>
      <c r="DU28" s="589"/>
      <c r="DV28" s="590"/>
      <c r="DW28" s="611">
        <v>19.100000000000001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2422</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2391040</v>
      </c>
      <c r="CS29" s="607"/>
      <c r="CT29" s="607"/>
      <c r="CU29" s="607"/>
      <c r="CV29" s="607"/>
      <c r="CW29" s="607"/>
      <c r="CX29" s="607"/>
      <c r="CY29" s="608"/>
      <c r="CZ29" s="591">
        <v>11.7</v>
      </c>
      <c r="DA29" s="609"/>
      <c r="DB29" s="609"/>
      <c r="DC29" s="610"/>
      <c r="DD29" s="594">
        <v>2367960</v>
      </c>
      <c r="DE29" s="607"/>
      <c r="DF29" s="607"/>
      <c r="DG29" s="607"/>
      <c r="DH29" s="607"/>
      <c r="DI29" s="607"/>
      <c r="DJ29" s="607"/>
      <c r="DK29" s="608"/>
      <c r="DL29" s="594">
        <v>2367960</v>
      </c>
      <c r="DM29" s="607"/>
      <c r="DN29" s="607"/>
      <c r="DO29" s="607"/>
      <c r="DP29" s="607"/>
      <c r="DQ29" s="607"/>
      <c r="DR29" s="607"/>
      <c r="DS29" s="607"/>
      <c r="DT29" s="607"/>
      <c r="DU29" s="607"/>
      <c r="DV29" s="608"/>
      <c r="DW29" s="611">
        <v>19.100000000000001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590671</v>
      </c>
      <c r="S30" s="589"/>
      <c r="T30" s="589"/>
      <c r="U30" s="589"/>
      <c r="V30" s="589"/>
      <c r="W30" s="589"/>
      <c r="X30" s="589"/>
      <c r="Y30" s="590"/>
      <c r="Z30" s="641">
        <v>2.8</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95.4</v>
      </c>
      <c r="BN30" s="655"/>
      <c r="BO30" s="655"/>
      <c r="BP30" s="655"/>
      <c r="BQ30" s="657"/>
      <c r="BR30" s="654">
        <v>98.7</v>
      </c>
      <c r="BS30" s="655"/>
      <c r="BT30" s="655"/>
      <c r="BU30" s="655"/>
      <c r="BV30" s="655"/>
      <c r="BW30" s="655"/>
      <c r="BX30" s="656">
        <v>94.9</v>
      </c>
      <c r="BY30" s="655"/>
      <c r="BZ30" s="655"/>
      <c r="CA30" s="655"/>
      <c r="CB30" s="657"/>
      <c r="CD30" s="660"/>
      <c r="CE30" s="661"/>
      <c r="CF30" s="625" t="s">
        <v>293</v>
      </c>
      <c r="CG30" s="622"/>
      <c r="CH30" s="622"/>
      <c r="CI30" s="622"/>
      <c r="CJ30" s="622"/>
      <c r="CK30" s="622"/>
      <c r="CL30" s="622"/>
      <c r="CM30" s="622"/>
      <c r="CN30" s="622"/>
      <c r="CO30" s="622"/>
      <c r="CP30" s="622"/>
      <c r="CQ30" s="623"/>
      <c r="CR30" s="588">
        <v>2084555</v>
      </c>
      <c r="CS30" s="589"/>
      <c r="CT30" s="589"/>
      <c r="CU30" s="589"/>
      <c r="CV30" s="589"/>
      <c r="CW30" s="589"/>
      <c r="CX30" s="589"/>
      <c r="CY30" s="590"/>
      <c r="CZ30" s="591">
        <v>10.199999999999999</v>
      </c>
      <c r="DA30" s="609"/>
      <c r="DB30" s="609"/>
      <c r="DC30" s="610"/>
      <c r="DD30" s="594">
        <v>2064666</v>
      </c>
      <c r="DE30" s="589"/>
      <c r="DF30" s="589"/>
      <c r="DG30" s="589"/>
      <c r="DH30" s="589"/>
      <c r="DI30" s="589"/>
      <c r="DJ30" s="589"/>
      <c r="DK30" s="590"/>
      <c r="DL30" s="594">
        <v>2064666</v>
      </c>
      <c r="DM30" s="589"/>
      <c r="DN30" s="589"/>
      <c r="DO30" s="589"/>
      <c r="DP30" s="589"/>
      <c r="DQ30" s="589"/>
      <c r="DR30" s="589"/>
      <c r="DS30" s="589"/>
      <c r="DT30" s="589"/>
      <c r="DU30" s="589"/>
      <c r="DV30" s="590"/>
      <c r="DW30" s="611">
        <v>16.7</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362140</v>
      </c>
      <c r="S31" s="589"/>
      <c r="T31" s="589"/>
      <c r="U31" s="589"/>
      <c r="V31" s="589"/>
      <c r="W31" s="589"/>
      <c r="X31" s="589"/>
      <c r="Y31" s="590"/>
      <c r="Z31" s="641">
        <v>1.7</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95.1</v>
      </c>
      <c r="BN31" s="653"/>
      <c r="BO31" s="653"/>
      <c r="BP31" s="653"/>
      <c r="BQ31" s="617"/>
      <c r="BR31" s="652">
        <v>98.2</v>
      </c>
      <c r="BS31" s="607"/>
      <c r="BT31" s="607"/>
      <c r="BU31" s="607"/>
      <c r="BV31" s="607"/>
      <c r="BW31" s="607"/>
      <c r="BX31" s="643">
        <v>94.5</v>
      </c>
      <c r="BY31" s="653"/>
      <c r="BZ31" s="653"/>
      <c r="CA31" s="653"/>
      <c r="CB31" s="617"/>
      <c r="CD31" s="660"/>
      <c r="CE31" s="661"/>
      <c r="CF31" s="625" t="s">
        <v>297</v>
      </c>
      <c r="CG31" s="622"/>
      <c r="CH31" s="622"/>
      <c r="CI31" s="622"/>
      <c r="CJ31" s="622"/>
      <c r="CK31" s="622"/>
      <c r="CL31" s="622"/>
      <c r="CM31" s="622"/>
      <c r="CN31" s="622"/>
      <c r="CO31" s="622"/>
      <c r="CP31" s="622"/>
      <c r="CQ31" s="623"/>
      <c r="CR31" s="588">
        <v>306485</v>
      </c>
      <c r="CS31" s="607"/>
      <c r="CT31" s="607"/>
      <c r="CU31" s="607"/>
      <c r="CV31" s="607"/>
      <c r="CW31" s="607"/>
      <c r="CX31" s="607"/>
      <c r="CY31" s="608"/>
      <c r="CZ31" s="591">
        <v>1.5</v>
      </c>
      <c r="DA31" s="609"/>
      <c r="DB31" s="609"/>
      <c r="DC31" s="610"/>
      <c r="DD31" s="594">
        <v>303294</v>
      </c>
      <c r="DE31" s="607"/>
      <c r="DF31" s="607"/>
      <c r="DG31" s="607"/>
      <c r="DH31" s="607"/>
      <c r="DI31" s="607"/>
      <c r="DJ31" s="607"/>
      <c r="DK31" s="608"/>
      <c r="DL31" s="594">
        <v>303294</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304840</v>
      </c>
      <c r="S32" s="589"/>
      <c r="T32" s="589"/>
      <c r="U32" s="589"/>
      <c r="V32" s="589"/>
      <c r="W32" s="589"/>
      <c r="X32" s="589"/>
      <c r="Y32" s="590"/>
      <c r="Z32" s="641">
        <v>1.5</v>
      </c>
      <c r="AA32" s="641"/>
      <c r="AB32" s="641"/>
      <c r="AC32" s="641"/>
      <c r="AD32" s="642">
        <v>79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99.3</v>
      </c>
      <c r="BH32" s="573"/>
      <c r="BI32" s="573"/>
      <c r="BJ32" s="573"/>
      <c r="BK32" s="573"/>
      <c r="BL32" s="573"/>
      <c r="BM32" s="636">
        <v>95.3</v>
      </c>
      <c r="BN32" s="573"/>
      <c r="BO32" s="573"/>
      <c r="BP32" s="573"/>
      <c r="BQ32" s="630"/>
      <c r="BR32" s="651">
        <v>99.1</v>
      </c>
      <c r="BS32" s="573"/>
      <c r="BT32" s="573"/>
      <c r="BU32" s="573"/>
      <c r="BV32" s="573"/>
      <c r="BW32" s="573"/>
      <c r="BX32" s="636">
        <v>95</v>
      </c>
      <c r="BY32" s="573"/>
      <c r="BZ32" s="573"/>
      <c r="CA32" s="573"/>
      <c r="CB32" s="630"/>
      <c r="CD32" s="662"/>
      <c r="CE32" s="663"/>
      <c r="CF32" s="625" t="s">
        <v>300</v>
      </c>
      <c r="CG32" s="622"/>
      <c r="CH32" s="622"/>
      <c r="CI32" s="622"/>
      <c r="CJ32" s="622"/>
      <c r="CK32" s="622"/>
      <c r="CL32" s="622"/>
      <c r="CM32" s="622"/>
      <c r="CN32" s="622"/>
      <c r="CO32" s="622"/>
      <c r="CP32" s="622"/>
      <c r="CQ32" s="623"/>
      <c r="CR32" s="588">
        <v>2143</v>
      </c>
      <c r="CS32" s="589"/>
      <c r="CT32" s="589"/>
      <c r="CU32" s="589"/>
      <c r="CV32" s="589"/>
      <c r="CW32" s="589"/>
      <c r="CX32" s="589"/>
      <c r="CY32" s="590"/>
      <c r="CZ32" s="591">
        <v>0</v>
      </c>
      <c r="DA32" s="609"/>
      <c r="DB32" s="609"/>
      <c r="DC32" s="610"/>
      <c r="DD32" s="594">
        <v>2143</v>
      </c>
      <c r="DE32" s="589"/>
      <c r="DF32" s="589"/>
      <c r="DG32" s="589"/>
      <c r="DH32" s="589"/>
      <c r="DI32" s="589"/>
      <c r="DJ32" s="589"/>
      <c r="DK32" s="590"/>
      <c r="DL32" s="594">
        <v>2143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3382106</v>
      </c>
      <c r="S33" s="589"/>
      <c r="T33" s="589"/>
      <c r="U33" s="589"/>
      <c r="V33" s="589"/>
      <c r="W33" s="589"/>
      <c r="X33" s="589"/>
      <c r="Y33" s="590"/>
      <c r="Z33" s="641">
        <v>16.2</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7283508</v>
      </c>
      <c r="CS33" s="607"/>
      <c r="CT33" s="607"/>
      <c r="CU33" s="607"/>
      <c r="CV33" s="607"/>
      <c r="CW33" s="607"/>
      <c r="CX33" s="607"/>
      <c r="CY33" s="608"/>
      <c r="CZ33" s="591">
        <v>35.700000000000003</v>
      </c>
      <c r="DA33" s="609"/>
      <c r="DB33" s="609"/>
      <c r="DC33" s="610"/>
      <c r="DD33" s="594">
        <v>6175012</v>
      </c>
      <c r="DE33" s="607"/>
      <c r="DF33" s="607"/>
      <c r="DG33" s="607"/>
      <c r="DH33" s="607"/>
      <c r="DI33" s="607"/>
      <c r="DJ33" s="607"/>
      <c r="DK33" s="608"/>
      <c r="DL33" s="594">
        <v>5660630</v>
      </c>
      <c r="DM33" s="607"/>
      <c r="DN33" s="607"/>
      <c r="DO33" s="607"/>
      <c r="DP33" s="607"/>
      <c r="DQ33" s="607"/>
      <c r="DR33" s="607"/>
      <c r="DS33" s="607"/>
      <c r="DT33" s="607"/>
      <c r="DU33" s="607"/>
      <c r="DV33" s="608"/>
      <c r="DW33" s="611">
        <v>45.7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3196774</v>
      </c>
      <c r="CS34" s="589"/>
      <c r="CT34" s="589"/>
      <c r="CU34" s="589"/>
      <c r="CV34" s="589"/>
      <c r="CW34" s="589"/>
      <c r="CX34" s="589"/>
      <c r="CY34" s="590"/>
      <c r="CZ34" s="591">
        <v>15.7</v>
      </c>
      <c r="DA34" s="609"/>
      <c r="DB34" s="609"/>
      <c r="DC34" s="610"/>
      <c r="DD34" s="594">
        <v>2537996</v>
      </c>
      <c r="DE34" s="589"/>
      <c r="DF34" s="589"/>
      <c r="DG34" s="589"/>
      <c r="DH34" s="589"/>
      <c r="DI34" s="589"/>
      <c r="DJ34" s="589"/>
      <c r="DK34" s="590"/>
      <c r="DL34" s="594">
        <v>2319803</v>
      </c>
      <c r="DM34" s="589"/>
      <c r="DN34" s="589"/>
      <c r="DO34" s="589"/>
      <c r="DP34" s="589"/>
      <c r="DQ34" s="589"/>
      <c r="DR34" s="589"/>
      <c r="DS34" s="589"/>
      <c r="DT34" s="589"/>
      <c r="DU34" s="589"/>
      <c r="DV34" s="590"/>
      <c r="DW34" s="611">
        <v>18.7</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1145106</v>
      </c>
      <c r="S35" s="589"/>
      <c r="T35" s="589"/>
      <c r="U35" s="589"/>
      <c r="V35" s="589"/>
      <c r="W35" s="589"/>
      <c r="X35" s="589"/>
      <c r="Y35" s="590"/>
      <c r="Z35" s="641">
        <v>5.5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2206159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297518</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73734</v>
      </c>
      <c r="CS35" s="607"/>
      <c r="CT35" s="607"/>
      <c r="CU35" s="607"/>
      <c r="CV35" s="607"/>
      <c r="CW35" s="607"/>
      <c r="CX35" s="607"/>
      <c r="CY35" s="608"/>
      <c r="CZ35" s="591">
        <v>0.4</v>
      </c>
      <c r="DA35" s="609"/>
      <c r="DB35" s="609"/>
      <c r="DC35" s="610"/>
      <c r="DD35" s="594">
        <v>67802</v>
      </c>
      <c r="DE35" s="607"/>
      <c r="DF35" s="607"/>
      <c r="DG35" s="607"/>
      <c r="DH35" s="607"/>
      <c r="DI35" s="607"/>
      <c r="DJ35" s="607"/>
      <c r="DK35" s="608"/>
      <c r="DL35" s="594">
        <v>67802</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20834855</v>
      </c>
      <c r="S36" s="629"/>
      <c r="T36" s="629"/>
      <c r="U36" s="629"/>
      <c r="V36" s="629"/>
      <c r="W36" s="629"/>
      <c r="X36" s="629"/>
      <c r="Y36" s="632"/>
      <c r="Z36" s="633">
        <v>100</v>
      </c>
      <c r="AA36" s="633"/>
      <c r="AB36" s="633"/>
      <c r="AC36" s="633"/>
      <c r="AD36" s="634">
        <v>11247203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630000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268148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2099883</v>
      </c>
      <c r="CS36" s="589"/>
      <c r="CT36" s="589"/>
      <c r="CU36" s="589"/>
      <c r="CV36" s="589"/>
      <c r="CW36" s="589"/>
      <c r="CX36" s="589"/>
      <c r="CY36" s="590"/>
      <c r="CZ36" s="591">
        <v>10.3</v>
      </c>
      <c r="DA36" s="609"/>
      <c r="DB36" s="609"/>
      <c r="DC36" s="610"/>
      <c r="DD36" s="594">
        <v>1852911</v>
      </c>
      <c r="DE36" s="589"/>
      <c r="DF36" s="589"/>
      <c r="DG36" s="589"/>
      <c r="DH36" s="589"/>
      <c r="DI36" s="589"/>
      <c r="DJ36" s="589"/>
      <c r="DK36" s="590"/>
      <c r="DL36" s="594">
        <v>1747895</v>
      </c>
      <c r="DM36" s="589"/>
      <c r="DN36" s="589"/>
      <c r="DO36" s="589"/>
      <c r="DP36" s="589"/>
      <c r="DQ36" s="589"/>
      <c r="DR36" s="589"/>
      <c r="DS36" s="589"/>
      <c r="DT36" s="589"/>
      <c r="DU36" s="589"/>
      <c r="DV36" s="590"/>
      <c r="DW36" s="611">
        <v>14.1</v>
      </c>
      <c r="DX36" s="612"/>
      <c r="DY36" s="612"/>
      <c r="DZ36" s="612"/>
      <c r="EA36" s="612"/>
      <c r="EB36" s="612"/>
      <c r="EC36" s="613"/>
    </row>
    <row r="37" spans="2:133" ht="11.25" customHeight="1">
      <c r="AQ37" s="614" t="s">
        <v>315</v>
      </c>
      <c r="AR37" s="615"/>
      <c r="AS37" s="615"/>
      <c r="AT37" s="615"/>
      <c r="AU37" s="615"/>
      <c r="AV37" s="615"/>
      <c r="AW37" s="615"/>
      <c r="AX37" s="615"/>
      <c r="AY37" s="616"/>
      <c r="AZ37" s="588">
        <v>303834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7166</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909964</v>
      </c>
      <c r="CS37" s="607"/>
      <c r="CT37" s="607"/>
      <c r="CU37" s="607"/>
      <c r="CV37" s="607"/>
      <c r="CW37" s="607"/>
      <c r="CX37" s="607"/>
      <c r="CY37" s="608"/>
      <c r="CZ37" s="591">
        <v>4.5</v>
      </c>
      <c r="DA37" s="609"/>
      <c r="DB37" s="609"/>
      <c r="DC37" s="610"/>
      <c r="DD37" s="594">
        <v>907827</v>
      </c>
      <c r="DE37" s="607"/>
      <c r="DF37" s="607"/>
      <c r="DG37" s="607"/>
      <c r="DH37" s="607"/>
      <c r="DI37" s="607"/>
      <c r="DJ37" s="607"/>
      <c r="DK37" s="608"/>
      <c r="DL37" s="594">
        <v>904183</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318</v>
      </c>
      <c r="AR38" s="615"/>
      <c r="AS38" s="615"/>
      <c r="AT38" s="615"/>
      <c r="AU38" s="615"/>
      <c r="AV38" s="615"/>
      <c r="AW38" s="615"/>
      <c r="AX38" s="615"/>
      <c r="AY38" s="616"/>
      <c r="AZ38" s="588">
        <v>14411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12389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1887914</v>
      </c>
      <c r="CS38" s="589"/>
      <c r="CT38" s="589"/>
      <c r="CU38" s="589"/>
      <c r="CV38" s="589"/>
      <c r="CW38" s="589"/>
      <c r="CX38" s="589"/>
      <c r="CY38" s="590"/>
      <c r="CZ38" s="591">
        <v>9.1999999999999993</v>
      </c>
      <c r="DA38" s="609"/>
      <c r="DB38" s="609"/>
      <c r="DC38" s="610"/>
      <c r="DD38" s="594">
        <v>1711430</v>
      </c>
      <c r="DE38" s="589"/>
      <c r="DF38" s="589"/>
      <c r="DG38" s="589"/>
      <c r="DH38" s="589"/>
      <c r="DI38" s="589"/>
      <c r="DJ38" s="589"/>
      <c r="DK38" s="590"/>
      <c r="DL38" s="594">
        <v>1525130</v>
      </c>
      <c r="DM38" s="589"/>
      <c r="DN38" s="589"/>
      <c r="DO38" s="589"/>
      <c r="DP38" s="589"/>
      <c r="DQ38" s="589"/>
      <c r="DR38" s="589"/>
      <c r="DS38" s="589"/>
      <c r="DT38" s="589"/>
      <c r="DU38" s="589"/>
      <c r="DV38" s="590"/>
      <c r="DW38" s="611">
        <v>12.3</v>
      </c>
      <c r="DX38" s="612"/>
      <c r="DY38" s="612"/>
      <c r="DZ38" s="612"/>
      <c r="EA38" s="612"/>
      <c r="EB38" s="612"/>
      <c r="EC38" s="613"/>
    </row>
    <row r="39" spans="2:133" ht="11.25" customHeight="1">
      <c r="AQ39" s="614" t="s">
        <v>321</v>
      </c>
      <c r="AR39" s="615"/>
      <c r="AS39" s="615"/>
      <c r="AT39" s="615"/>
      <c r="AU39" s="615"/>
      <c r="AV39" s="615"/>
      <c r="AW39" s="615"/>
      <c r="AX39" s="615"/>
      <c r="AY39" s="616"/>
      <c r="AZ39" s="588" t="s">
        <v>322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99</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13203</v>
      </c>
      <c r="CS39" s="607"/>
      <c r="CT39" s="607"/>
      <c r="CU39" s="607"/>
      <c r="CV39" s="607"/>
      <c r="CW39" s="607"/>
      <c r="CX39" s="607"/>
      <c r="CY39" s="608"/>
      <c r="CZ39" s="591">
        <v>0.1</v>
      </c>
      <c r="DA39" s="609"/>
      <c r="DB39" s="609"/>
      <c r="DC39" s="610"/>
      <c r="DD39" s="594">
        <v>4873</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482885</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86</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12000</v>
      </c>
      <c r="CS40" s="589"/>
      <c r="CT40" s="589"/>
      <c r="CU40" s="589"/>
      <c r="CV40" s="589"/>
      <c r="CW40" s="589"/>
      <c r="CX40" s="589"/>
      <c r="CY40" s="590"/>
      <c r="CZ40" s="591">
        <v>0.1</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775029</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264</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4128865</v>
      </c>
      <c r="CS42" s="589"/>
      <c r="CT42" s="589"/>
      <c r="CU42" s="589"/>
      <c r="CV42" s="589"/>
      <c r="CW42" s="589"/>
      <c r="CX42" s="589"/>
      <c r="CY42" s="590"/>
      <c r="CZ42" s="591">
        <v>20.2</v>
      </c>
      <c r="DA42" s="592"/>
      <c r="DB42" s="592"/>
      <c r="DC42" s="593"/>
      <c r="DD42" s="594">
        <v>1054035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147275</v>
      </c>
      <c r="CS43" s="607"/>
      <c r="CT43" s="607"/>
      <c r="CU43" s="607"/>
      <c r="CV43" s="607"/>
      <c r="CW43" s="607"/>
      <c r="CX43" s="607"/>
      <c r="CY43" s="608"/>
      <c r="CZ43" s="591">
        <v>0.7</v>
      </c>
      <c r="DA43" s="609"/>
      <c r="DB43" s="609"/>
      <c r="DC43" s="610"/>
      <c r="DD43" s="594">
        <v>147275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3989277</v>
      </c>
      <c r="CS44" s="589"/>
      <c r="CT44" s="589"/>
      <c r="CU44" s="589"/>
      <c r="CV44" s="589"/>
      <c r="CW44" s="589"/>
      <c r="CX44" s="589"/>
      <c r="CY44" s="590"/>
      <c r="CZ44" s="591">
        <v>19.5</v>
      </c>
      <c r="DA44" s="592"/>
      <c r="DB44" s="592"/>
      <c r="DC44" s="593"/>
      <c r="DD44" s="594">
        <v>990195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1447585</v>
      </c>
      <c r="CS45" s="607"/>
      <c r="CT45" s="607"/>
      <c r="CU45" s="607"/>
      <c r="CV45" s="607"/>
      <c r="CW45" s="607"/>
      <c r="CX45" s="607"/>
      <c r="CY45" s="608"/>
      <c r="CZ45" s="591">
        <v>7.1</v>
      </c>
      <c r="DA45" s="609"/>
      <c r="DB45" s="609"/>
      <c r="DC45" s="610"/>
      <c r="DD45" s="594">
        <v>73038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2530600</v>
      </c>
      <c r="CS46" s="589"/>
      <c r="CT46" s="589"/>
      <c r="CU46" s="589"/>
      <c r="CV46" s="589"/>
      <c r="CW46" s="589"/>
      <c r="CX46" s="589"/>
      <c r="CY46" s="590"/>
      <c r="CZ46" s="591">
        <v>12.4</v>
      </c>
      <c r="DA46" s="592"/>
      <c r="DB46" s="592"/>
      <c r="DC46" s="593"/>
      <c r="DD46" s="594">
        <v>915836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139588</v>
      </c>
      <c r="CS47" s="607"/>
      <c r="CT47" s="607"/>
      <c r="CU47" s="607"/>
      <c r="CV47" s="607"/>
      <c r="CW47" s="607"/>
      <c r="CX47" s="607"/>
      <c r="CY47" s="608"/>
      <c r="CZ47" s="591">
        <v>0.7</v>
      </c>
      <c r="DA47" s="609"/>
      <c r="DB47" s="609"/>
      <c r="DC47" s="610"/>
      <c r="DD47" s="594">
        <v>63840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20419041</v>
      </c>
      <c r="CS49" s="573"/>
      <c r="CT49" s="573"/>
      <c r="CU49" s="573"/>
      <c r="CV49" s="573"/>
      <c r="CW49" s="573"/>
      <c r="CX49" s="573"/>
      <c r="CY49" s="574"/>
      <c r="CZ49" s="575">
        <v>100</v>
      </c>
      <c r="DA49" s="576"/>
      <c r="DB49" s="576"/>
      <c r="DC49" s="577"/>
      <c r="DD49" s="578">
        <v>13257295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20863</v>
      </c>
      <c r="R7" s="1101"/>
      <c r="S7" s="1101"/>
      <c r="T7" s="1101"/>
      <c r="U7" s="1101"/>
      <c r="V7" s="1101">
        <v>20429</v>
      </c>
      <c r="W7" s="1101"/>
      <c r="X7" s="1101"/>
      <c r="Y7" s="1101"/>
      <c r="Z7" s="1101"/>
      <c r="AA7" s="1101">
        <v>434</v>
      </c>
      <c r="AB7" s="1101"/>
      <c r="AC7" s="1101"/>
      <c r="AD7" s="1101"/>
      <c r="AE7" s="1102"/>
      <c r="AF7" s="1103">
        <v>358</v>
      </c>
      <c r="AG7" s="1104"/>
      <c r="AH7" s="1104"/>
      <c r="AI7" s="1104"/>
      <c r="AJ7" s="1105"/>
      <c r="AK7" s="1087">
        <v>591</v>
      </c>
      <c r="AL7" s="1088"/>
      <c r="AM7" s="1088"/>
      <c r="AN7" s="1088"/>
      <c r="AO7" s="1088"/>
      <c r="AP7" s="1088">
        <v>24802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v>
      </c>
      <c r="CI7" s="1085"/>
      <c r="CJ7" s="1085"/>
      <c r="CK7" s="1085"/>
      <c r="CL7" s="1086"/>
      <c r="CM7" s="1084">
        <v>56</v>
      </c>
      <c r="CN7" s="1085"/>
      <c r="CO7" s="1085"/>
      <c r="CP7" s="1085"/>
      <c r="CQ7" s="1086"/>
      <c r="CR7" s="1084">
        <v>30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367</v>
      </c>
      <c r="C8" s="1034"/>
      <c r="D8" s="1034"/>
      <c r="E8" s="1034"/>
      <c r="F8" s="1034"/>
      <c r="G8" s="1034"/>
      <c r="H8" s="1034"/>
      <c r="I8" s="1034"/>
      <c r="J8" s="1034"/>
      <c r="K8" s="1034"/>
      <c r="L8" s="1034"/>
      <c r="M8" s="1034"/>
      <c r="N8" s="1034"/>
      <c r="O8" s="1034"/>
      <c r="P8" s="1035"/>
      <c r="Q8" s="1039">
        <v>1</v>
      </c>
      <c r="R8" s="1040"/>
      <c r="S8" s="1040"/>
      <c r="T8" s="1040"/>
      <c r="U8" s="1040"/>
      <c r="V8" s="1040">
        <v>19</v>
      </c>
      <c r="W8" s="1040"/>
      <c r="X8" s="1040"/>
      <c r="Y8" s="1040"/>
      <c r="Z8" s="1040"/>
      <c r="AA8" s="1040">
        <v>-18</v>
      </c>
      <c r="AB8" s="1040"/>
      <c r="AC8" s="1040"/>
      <c r="AD8" s="1040"/>
      <c r="AE8" s="1041"/>
      <c r="AF8" s="1015">
        <v>-18</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1</v>
      </c>
      <c r="CI8" s="986"/>
      <c r="CJ8" s="986"/>
      <c r="CK8" s="986"/>
      <c r="CL8" s="987"/>
      <c r="CM8" s="985">
        <v>16</v>
      </c>
      <c r="CN8" s="986"/>
      <c r="CO8" s="986"/>
      <c r="CP8" s="986"/>
      <c r="CQ8" s="987"/>
      <c r="CR8" s="985">
        <v>5</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20835</v>
      </c>
      <c r="R23" s="1065"/>
      <c r="S23" s="1065"/>
      <c r="T23" s="1065"/>
      <c r="U23" s="1065"/>
      <c r="V23" s="1065">
        <v>20419</v>
      </c>
      <c r="W23" s="1065"/>
      <c r="X23" s="1065"/>
      <c r="Y23" s="1065"/>
      <c r="Z23" s="1065"/>
      <c r="AA23" s="1065">
        <v>416</v>
      </c>
      <c r="AB23" s="1065"/>
      <c r="AC23" s="1065"/>
      <c r="AD23" s="1065"/>
      <c r="AE23" s="1066"/>
      <c r="AF23" s="1067">
        <v>340</v>
      </c>
      <c r="AG23" s="1065"/>
      <c r="AH23" s="1065"/>
      <c r="AI23" s="1065"/>
      <c r="AJ23" s="1068"/>
      <c r="AK23" s="1069"/>
      <c r="AL23" s="1070"/>
      <c r="AM23" s="1070"/>
      <c r="AN23" s="1070"/>
      <c r="AO23" s="1070"/>
      <c r="AP23" s="1065">
        <v>24803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5187</v>
      </c>
      <c r="R28" s="1050"/>
      <c r="S28" s="1050"/>
      <c r="T28" s="1050"/>
      <c r="U28" s="1050"/>
      <c r="V28" s="1050">
        <v>4867</v>
      </c>
      <c r="W28" s="1050"/>
      <c r="X28" s="1050"/>
      <c r="Y28" s="1050"/>
      <c r="Z28" s="1050"/>
      <c r="AA28" s="1050">
        <v>320</v>
      </c>
      <c r="AB28" s="1050"/>
      <c r="AC28" s="1050"/>
      <c r="AD28" s="1050"/>
      <c r="AE28" s="1051"/>
      <c r="AF28" s="1052">
        <v>320</v>
      </c>
      <c r="AG28" s="1050"/>
      <c r="AH28" s="1050"/>
      <c r="AI28" s="1050"/>
      <c r="AJ28" s="1053"/>
      <c r="AK28" s="1054">
        <v>325</v>
      </c>
      <c r="AL28" s="1042"/>
      <c r="AM28" s="1042"/>
      <c r="AN28" s="1042"/>
      <c r="AO28" s="1042"/>
      <c r="AP28" s="1042">
        <v>0</v>
      </c>
      <c r="AQ28" s="1042"/>
      <c r="AR28" s="1042"/>
      <c r="AS28" s="1042"/>
      <c r="AT28" s="1042"/>
      <c r="AU28" s="1042">
        <v>0</v>
      </c>
      <c r="AV28" s="1042"/>
      <c r="AW28" s="1042"/>
      <c r="AX28" s="1042"/>
      <c r="AY28" s="1042"/>
      <c r="AZ28" s="1043" t="s">
        <v>545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536</v>
      </c>
      <c r="R29" s="1040"/>
      <c r="S29" s="1040"/>
      <c r="T29" s="1040"/>
      <c r="U29" s="1040"/>
      <c r="V29" s="1040">
        <v>508</v>
      </c>
      <c r="W29" s="1040"/>
      <c r="X29" s="1040"/>
      <c r="Y29" s="1040"/>
      <c r="Z29" s="1040"/>
      <c r="AA29" s="1040">
        <v>28</v>
      </c>
      <c r="AB29" s="1040"/>
      <c r="AC29" s="1040"/>
      <c r="AD29" s="1040"/>
      <c r="AE29" s="1041"/>
      <c r="AF29" s="1015">
        <v>28</v>
      </c>
      <c r="AG29" s="1016"/>
      <c r="AH29" s="1016"/>
      <c r="AI29" s="1016"/>
      <c r="AJ29" s="1017"/>
      <c r="AK29" s="976">
        <v>118</v>
      </c>
      <c r="AL29" s="967"/>
      <c r="AM29" s="967"/>
      <c r="AN29" s="967"/>
      <c r="AO29" s="967"/>
      <c r="AP29" s="967">
        <v>131</v>
      </c>
      <c r="AQ29" s="967"/>
      <c r="AR29" s="967"/>
      <c r="AS29" s="967"/>
      <c r="AT29" s="967"/>
      <c r="AU29" s="967">
        <v>0</v>
      </c>
      <c r="AV29" s="967"/>
      <c r="AW29" s="967"/>
      <c r="AX29" s="967"/>
      <c r="AY29" s="967"/>
      <c r="AZ29" s="1038" t="s">
        <v>545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2653</v>
      </c>
      <c r="R30" s="1040"/>
      <c r="S30" s="1040"/>
      <c r="T30" s="1040"/>
      <c r="U30" s="1040"/>
      <c r="V30" s="1040">
        <v>2584</v>
      </c>
      <c r="W30" s="1040"/>
      <c r="X30" s="1040"/>
      <c r="Y30" s="1040"/>
      <c r="Z30" s="1040"/>
      <c r="AA30" s="1040">
        <v>69</v>
      </c>
      <c r="AB30" s="1040"/>
      <c r="AC30" s="1040"/>
      <c r="AD30" s="1040"/>
      <c r="AE30" s="1041"/>
      <c r="AF30" s="1015">
        <v>69</v>
      </c>
      <c r="AG30" s="1016"/>
      <c r="AH30" s="1016"/>
      <c r="AI30" s="1016"/>
      <c r="AJ30" s="1017"/>
      <c r="AK30" s="976">
        <v>398</v>
      </c>
      <c r="AL30" s="967"/>
      <c r="AM30" s="967"/>
      <c r="AN30" s="967"/>
      <c r="AO30" s="967"/>
      <c r="AP30" s="967">
        <v>0</v>
      </c>
      <c r="AQ30" s="967"/>
      <c r="AR30" s="967"/>
      <c r="AS30" s="967"/>
      <c r="AT30" s="967"/>
      <c r="AU30" s="967">
        <v>0</v>
      </c>
      <c r="AV30" s="967"/>
      <c r="AW30" s="967"/>
      <c r="AX30" s="967"/>
      <c r="AY30" s="967"/>
      <c r="AZ30" s="1038" t="s">
        <v>545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396</v>
      </c>
      <c r="R31" s="1040"/>
      <c r="S31" s="1040"/>
      <c r="T31" s="1040"/>
      <c r="U31" s="1040"/>
      <c r="V31" s="1040">
        <v>385</v>
      </c>
      <c r="W31" s="1040"/>
      <c r="X31" s="1040"/>
      <c r="Y31" s="1040"/>
      <c r="Z31" s="1040"/>
      <c r="AA31" s="1040">
        <v>11</v>
      </c>
      <c r="AB31" s="1040"/>
      <c r="AC31" s="1040"/>
      <c r="AD31" s="1040"/>
      <c r="AE31" s="1041"/>
      <c r="AF31" s="1015">
        <v>11</v>
      </c>
      <c r="AG31" s="1016"/>
      <c r="AH31" s="1016"/>
      <c r="AI31" s="1016"/>
      <c r="AJ31" s="1017"/>
      <c r="AK31" s="976">
        <v>62</v>
      </c>
      <c r="AL31" s="967"/>
      <c r="AM31" s="967"/>
      <c r="AN31" s="967"/>
      <c r="AO31" s="967"/>
      <c r="AP31" s="967">
        <v>0</v>
      </c>
      <c r="AQ31" s="967"/>
      <c r="AR31" s="967"/>
      <c r="AS31" s="967"/>
      <c r="AT31" s="967"/>
      <c r="AU31" s="967">
        <v>0</v>
      </c>
      <c r="AV31" s="967"/>
      <c r="AW31" s="967"/>
      <c r="AX31" s="967"/>
      <c r="AY31" s="967"/>
      <c r="AZ31" s="1038" t="s">
        <v>546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44</v>
      </c>
      <c r="R32" s="1040"/>
      <c r="S32" s="1040"/>
      <c r="T32" s="1040"/>
      <c r="U32" s="1040"/>
      <c r="V32" s="1040">
        <v>47</v>
      </c>
      <c r="W32" s="1040"/>
      <c r="X32" s="1040"/>
      <c r="Y32" s="1040"/>
      <c r="Z32" s="1040"/>
      <c r="AA32" s="1040">
        <v>-3</v>
      </c>
      <c r="AB32" s="1040"/>
      <c r="AC32" s="1040"/>
      <c r="AD32" s="1040"/>
      <c r="AE32" s="1041"/>
      <c r="AF32" s="1015">
        <v>-3</v>
      </c>
      <c r="AG32" s="1016"/>
      <c r="AH32" s="1016"/>
      <c r="AI32" s="1016"/>
      <c r="AJ32" s="1017"/>
      <c r="AK32" s="976">
        <v>0</v>
      </c>
      <c r="AL32" s="967"/>
      <c r="AM32" s="967"/>
      <c r="AN32" s="967"/>
      <c r="AO32" s="967"/>
      <c r="AP32" s="967">
        <v>0</v>
      </c>
      <c r="AQ32" s="967"/>
      <c r="AR32" s="967"/>
      <c r="AS32" s="967"/>
      <c r="AT32" s="967"/>
      <c r="AU32" s="967">
        <v>0</v>
      </c>
      <c r="AV32" s="967"/>
      <c r="AW32" s="967"/>
      <c r="AX32" s="967"/>
      <c r="AY32" s="967"/>
      <c r="AZ32" s="1038" t="s">
        <v>547</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386</v>
      </c>
      <c r="C33" s="1034"/>
      <c r="D33" s="1034"/>
      <c r="E33" s="1034"/>
      <c r="F33" s="1034"/>
      <c r="G33" s="1034"/>
      <c r="H33" s="1034"/>
      <c r="I33" s="1034"/>
      <c r="J33" s="1034"/>
      <c r="K33" s="1034"/>
      <c r="L33" s="1034"/>
      <c r="M33" s="1034"/>
      <c r="N33" s="1034"/>
      <c r="O33" s="1034"/>
      <c r="P33" s="1035"/>
      <c r="Q33" s="1039">
        <v>1406</v>
      </c>
      <c r="R33" s="1040"/>
      <c r="S33" s="1040"/>
      <c r="T33" s="1040"/>
      <c r="U33" s="1040"/>
      <c r="V33" s="1040">
        <v>1336</v>
      </c>
      <c r="W33" s="1040"/>
      <c r="X33" s="1040"/>
      <c r="Y33" s="1040"/>
      <c r="Z33" s="1040"/>
      <c r="AA33" s="1040">
        <v>70</v>
      </c>
      <c r="AB33" s="1040"/>
      <c r="AC33" s="1040"/>
      <c r="AD33" s="1040"/>
      <c r="AE33" s="1041"/>
      <c r="AF33" s="1015">
        <v>814</v>
      </c>
      <c r="AG33" s="1016"/>
      <c r="AH33" s="1016"/>
      <c r="AI33" s="1016"/>
      <c r="AJ33" s="1017"/>
      <c r="AK33" s="976">
        <v>14</v>
      </c>
      <c r="AL33" s="967"/>
      <c r="AM33" s="967"/>
      <c r="AN33" s="967"/>
      <c r="AO33" s="967"/>
      <c r="AP33" s="967">
        <v>2611</v>
      </c>
      <c r="AQ33" s="967"/>
      <c r="AR33" s="967"/>
      <c r="AS33" s="967"/>
      <c r="AT33" s="967"/>
      <c r="AU33" s="967">
        <v>47</v>
      </c>
      <c r="AV33" s="967"/>
      <c r="AW33" s="967"/>
      <c r="AX33" s="967"/>
      <c r="AY33" s="967"/>
      <c r="AZ33" s="1038" t="s">
        <v>546</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388</v>
      </c>
      <c r="C34" s="1034"/>
      <c r="D34" s="1034"/>
      <c r="E34" s="1034"/>
      <c r="F34" s="1034"/>
      <c r="G34" s="1034"/>
      <c r="H34" s="1034"/>
      <c r="I34" s="1034"/>
      <c r="J34" s="1034"/>
      <c r="K34" s="1034"/>
      <c r="L34" s="1034"/>
      <c r="M34" s="1034"/>
      <c r="N34" s="1034"/>
      <c r="O34" s="1034"/>
      <c r="P34" s="1035"/>
      <c r="Q34" s="1039">
        <v>2617</v>
      </c>
      <c r="R34" s="1040"/>
      <c r="S34" s="1040"/>
      <c r="T34" s="1040"/>
      <c r="U34" s="1040"/>
      <c r="V34" s="1040">
        <v>2545</v>
      </c>
      <c r="W34" s="1040"/>
      <c r="X34" s="1040"/>
      <c r="Y34" s="1040"/>
      <c r="Z34" s="1040"/>
      <c r="AA34" s="1040">
        <v>72</v>
      </c>
      <c r="AB34" s="1040"/>
      <c r="AC34" s="1040"/>
      <c r="AD34" s="1040"/>
      <c r="AE34" s="1041"/>
      <c r="AF34" s="1015">
        <v>67</v>
      </c>
      <c r="AG34" s="1016"/>
      <c r="AH34" s="1016"/>
      <c r="AI34" s="1016"/>
      <c r="AJ34" s="1017"/>
      <c r="AK34" s="976">
        <v>630</v>
      </c>
      <c r="AL34" s="967"/>
      <c r="AM34" s="967"/>
      <c r="AN34" s="967"/>
      <c r="AO34" s="967"/>
      <c r="AP34" s="967">
        <v>16999</v>
      </c>
      <c r="AQ34" s="967"/>
      <c r="AR34" s="967"/>
      <c r="AS34" s="967"/>
      <c r="AT34" s="967"/>
      <c r="AU34" s="967">
        <v>8567</v>
      </c>
      <c r="AV34" s="967"/>
      <c r="AW34" s="967"/>
      <c r="AX34" s="967"/>
      <c r="AY34" s="967"/>
      <c r="AZ34" s="1038" t="s">
        <v>548</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1306</v>
      </c>
      <c r="AG63" s="955"/>
      <c r="AH63" s="955"/>
      <c r="AI63" s="955"/>
      <c r="AJ63" s="1026"/>
      <c r="AK63" s="1027"/>
      <c r="AL63" s="959"/>
      <c r="AM63" s="959"/>
      <c r="AN63" s="959"/>
      <c r="AO63" s="959"/>
      <c r="AP63" s="955">
        <v>19741</v>
      </c>
      <c r="AQ63" s="955"/>
      <c r="AR63" s="955"/>
      <c r="AS63" s="955"/>
      <c r="AT63" s="955"/>
      <c r="AU63" s="955">
        <v>8614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549</v>
      </c>
      <c r="C68" s="982"/>
      <c r="D68" s="982"/>
      <c r="E68" s="982"/>
      <c r="F68" s="982"/>
      <c r="G68" s="982"/>
      <c r="H68" s="982"/>
      <c r="I68" s="982"/>
      <c r="J68" s="982"/>
      <c r="K68" s="982"/>
      <c r="L68" s="982"/>
      <c r="M68" s="982"/>
      <c r="N68" s="982"/>
      <c r="O68" s="982"/>
      <c r="P68" s="983"/>
      <c r="Q68" s="984">
        <v>4255</v>
      </c>
      <c r="R68" s="978"/>
      <c r="S68" s="978"/>
      <c r="T68" s="978"/>
      <c r="U68" s="978"/>
      <c r="V68" s="978">
        <v>4055</v>
      </c>
      <c r="W68" s="978"/>
      <c r="X68" s="978"/>
      <c r="Y68" s="978"/>
      <c r="Z68" s="978"/>
      <c r="AA68" s="978">
        <v>200</v>
      </c>
      <c r="AB68" s="978"/>
      <c r="AC68" s="978"/>
      <c r="AD68" s="978"/>
      <c r="AE68" s="978"/>
      <c r="AF68" s="978">
        <v>200</v>
      </c>
      <c r="AG68" s="978"/>
      <c r="AH68" s="978"/>
      <c r="AI68" s="978"/>
      <c r="AJ68" s="978"/>
      <c r="AK68" s="978">
        <v>749</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25</v>
      </c>
      <c r="R69" s="967"/>
      <c r="S69" s="967"/>
      <c r="T69" s="967"/>
      <c r="U69" s="967"/>
      <c r="V69" s="967">
        <v>24</v>
      </c>
      <c r="W69" s="967"/>
      <c r="X69" s="967"/>
      <c r="Y69" s="967"/>
      <c r="Z69" s="967"/>
      <c r="AA69" s="967">
        <v>1</v>
      </c>
      <c r="AB69" s="967"/>
      <c r="AC69" s="967"/>
      <c r="AD69" s="967"/>
      <c r="AE69" s="967"/>
      <c r="AF69" s="967">
        <v>1</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551</v>
      </c>
      <c r="C70" s="971"/>
      <c r="D70" s="971"/>
      <c r="E70" s="971"/>
      <c r="F70" s="971"/>
      <c r="G70" s="971"/>
      <c r="H70" s="971"/>
      <c r="I70" s="971"/>
      <c r="J70" s="971"/>
      <c r="K70" s="971"/>
      <c r="L70" s="971"/>
      <c r="M70" s="971"/>
      <c r="N70" s="971"/>
      <c r="O70" s="971"/>
      <c r="P70" s="972"/>
      <c r="Q70" s="973">
        <v>10656</v>
      </c>
      <c r="R70" s="967"/>
      <c r="S70" s="967"/>
      <c r="T70" s="967"/>
      <c r="U70" s="967"/>
      <c r="V70" s="967">
        <v>10493</v>
      </c>
      <c r="W70" s="967"/>
      <c r="X70" s="967"/>
      <c r="Y70" s="967"/>
      <c r="Z70" s="967"/>
      <c r="AA70" s="967">
        <v>163</v>
      </c>
      <c r="AB70" s="967"/>
      <c r="AC70" s="967"/>
      <c r="AD70" s="967"/>
      <c r="AE70" s="967"/>
      <c r="AF70" s="967">
        <v>163</v>
      </c>
      <c r="AG70" s="967"/>
      <c r="AH70" s="967"/>
      <c r="AI70" s="967"/>
      <c r="AJ70" s="967"/>
      <c r="AK70" s="967">
        <v>0</v>
      </c>
      <c r="AL70" s="967"/>
      <c r="AM70" s="967"/>
      <c r="AN70" s="967"/>
      <c r="AO70" s="967"/>
      <c r="AP70" s="967">
        <v>10450</v>
      </c>
      <c r="AQ70" s="967"/>
      <c r="AR70" s="967"/>
      <c r="AS70" s="967"/>
      <c r="AT70" s="967"/>
      <c r="AU70" s="967">
        <v>1672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552</v>
      </c>
      <c r="C71" s="971"/>
      <c r="D71" s="971"/>
      <c r="E71" s="971"/>
      <c r="F71" s="971"/>
      <c r="G71" s="971"/>
      <c r="H71" s="971"/>
      <c r="I71" s="971"/>
      <c r="J71" s="971"/>
      <c r="K71" s="971"/>
      <c r="L71" s="971"/>
      <c r="M71" s="971"/>
      <c r="N71" s="971"/>
      <c r="O71" s="971"/>
      <c r="P71" s="972"/>
      <c r="Q71" s="973">
        <v>0</v>
      </c>
      <c r="R71" s="967"/>
      <c r="S71" s="967"/>
      <c r="T71" s="967"/>
      <c r="U71" s="967"/>
      <c r="V71" s="967">
        <v>0</v>
      </c>
      <c r="W71" s="967"/>
      <c r="X71" s="967"/>
      <c r="Y71" s="967"/>
      <c r="Z71" s="967"/>
      <c r="AA71" s="967">
        <v>0</v>
      </c>
      <c r="AB71" s="967"/>
      <c r="AC71" s="967"/>
      <c r="AD71" s="967"/>
      <c r="AE71" s="967"/>
      <c r="AF71" s="967">
        <v>0</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553</v>
      </c>
      <c r="C72" s="971"/>
      <c r="D72" s="971"/>
      <c r="E72" s="971"/>
      <c r="F72" s="971"/>
      <c r="G72" s="971"/>
      <c r="H72" s="971"/>
      <c r="I72" s="971"/>
      <c r="J72" s="971"/>
      <c r="K72" s="971"/>
      <c r="L72" s="971"/>
      <c r="M72" s="971"/>
      <c r="N72" s="971"/>
      <c r="O72" s="971"/>
      <c r="P72" s="972"/>
      <c r="Q72" s="973">
        <v>3698</v>
      </c>
      <c r="R72" s="967"/>
      <c r="S72" s="967"/>
      <c r="T72" s="967"/>
      <c r="U72" s="967"/>
      <c r="V72" s="967">
        <v>3644</v>
      </c>
      <c r="W72" s="967"/>
      <c r="X72" s="967"/>
      <c r="Y72" s="967"/>
      <c r="Z72" s="967"/>
      <c r="AA72" s="967">
        <v>55</v>
      </c>
      <c r="AB72" s="967"/>
      <c r="AC72" s="967"/>
      <c r="AD72" s="967"/>
      <c r="AE72" s="967"/>
      <c r="AF72" s="967">
        <v>55</v>
      </c>
      <c r="AG72" s="967"/>
      <c r="AH72" s="967"/>
      <c r="AI72" s="967"/>
      <c r="AJ72" s="967"/>
      <c r="AK72" s="967">
        <v>0</v>
      </c>
      <c r="AL72" s="967"/>
      <c r="AM72" s="967"/>
      <c r="AN72" s="967"/>
      <c r="AO72" s="967"/>
      <c r="AP72" s="967">
        <v>2857</v>
      </c>
      <c r="AQ72" s="967"/>
      <c r="AR72" s="967"/>
      <c r="AS72" s="967"/>
      <c r="AT72" s="967"/>
      <c r="AU72" s="967">
        <v>967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554</v>
      </c>
      <c r="C73" s="971"/>
      <c r="D73" s="971"/>
      <c r="E73" s="971"/>
      <c r="F73" s="971"/>
      <c r="G73" s="971"/>
      <c r="H73" s="971"/>
      <c r="I73" s="971"/>
      <c r="J73" s="971"/>
      <c r="K73" s="971"/>
      <c r="L73" s="971"/>
      <c r="M73" s="971"/>
      <c r="N73" s="971"/>
      <c r="O73" s="971"/>
      <c r="P73" s="972"/>
      <c r="Q73" s="973">
        <v>84</v>
      </c>
      <c r="R73" s="967"/>
      <c r="S73" s="967"/>
      <c r="T73" s="967"/>
      <c r="U73" s="967"/>
      <c r="V73" s="967">
        <v>78</v>
      </c>
      <c r="W73" s="967"/>
      <c r="X73" s="967"/>
      <c r="Y73" s="967"/>
      <c r="Z73" s="967"/>
      <c r="AA73" s="967">
        <v>5</v>
      </c>
      <c r="AB73" s="967"/>
      <c r="AC73" s="967"/>
      <c r="AD73" s="967"/>
      <c r="AE73" s="967"/>
      <c r="AF73" s="967">
        <v>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555</v>
      </c>
      <c r="C74" s="971"/>
      <c r="D74" s="971"/>
      <c r="E74" s="971"/>
      <c r="F74" s="971"/>
      <c r="G74" s="971"/>
      <c r="H74" s="971"/>
      <c r="I74" s="971"/>
      <c r="J74" s="971"/>
      <c r="K74" s="971"/>
      <c r="L74" s="971"/>
      <c r="M74" s="971"/>
      <c r="N74" s="971"/>
      <c r="O74" s="971"/>
      <c r="P74" s="972"/>
      <c r="Q74" s="973">
        <v>141</v>
      </c>
      <c r="R74" s="967"/>
      <c r="S74" s="967"/>
      <c r="T74" s="967"/>
      <c r="U74" s="967"/>
      <c r="V74" s="967">
        <v>135</v>
      </c>
      <c r="W74" s="967"/>
      <c r="X74" s="967"/>
      <c r="Y74" s="967"/>
      <c r="Z74" s="967"/>
      <c r="AA74" s="967">
        <v>5</v>
      </c>
      <c r="AB74" s="967"/>
      <c r="AC74" s="967"/>
      <c r="AD74" s="967"/>
      <c r="AE74" s="967"/>
      <c r="AF74" s="967">
        <v>5</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556</v>
      </c>
      <c r="C75" s="971"/>
      <c r="D75" s="971"/>
      <c r="E75" s="971"/>
      <c r="F75" s="971"/>
      <c r="G75" s="971"/>
      <c r="H75" s="971"/>
      <c r="I75" s="971"/>
      <c r="J75" s="971"/>
      <c r="K75" s="971"/>
      <c r="L75" s="971"/>
      <c r="M75" s="971"/>
      <c r="N75" s="971"/>
      <c r="O75" s="971"/>
      <c r="P75" s="972"/>
      <c r="Q75" s="974">
        <v>147565</v>
      </c>
      <c r="R75" s="975"/>
      <c r="S75" s="975"/>
      <c r="T75" s="975"/>
      <c r="U75" s="976"/>
      <c r="V75" s="977">
        <v>139850</v>
      </c>
      <c r="W75" s="975"/>
      <c r="X75" s="975"/>
      <c r="Y75" s="975"/>
      <c r="Z75" s="976"/>
      <c r="AA75" s="977">
        <v>7715</v>
      </c>
      <c r="AB75" s="975"/>
      <c r="AC75" s="975"/>
      <c r="AD75" s="975"/>
      <c r="AE75" s="976"/>
      <c r="AF75" s="977">
        <v>7715</v>
      </c>
      <c r="AG75" s="975"/>
      <c r="AH75" s="975"/>
      <c r="AI75" s="975"/>
      <c r="AJ75" s="976"/>
      <c r="AK75" s="977">
        <v>863</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8144</v>
      </c>
      <c r="AG88" s="955"/>
      <c r="AH88" s="955"/>
      <c r="AI88" s="955"/>
      <c r="AJ88" s="955"/>
      <c r="AK88" s="959"/>
      <c r="AL88" s="959"/>
      <c r="AM88" s="959"/>
      <c r="AN88" s="959"/>
      <c r="AO88" s="959"/>
      <c r="AP88" s="955">
        <v>13307</v>
      </c>
      <c r="AQ88" s="955"/>
      <c r="AR88" s="955"/>
      <c r="AS88" s="955"/>
      <c r="AT88" s="955"/>
      <c r="AU88" s="955">
        <v>2639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2028455</v>
      </c>
      <c r="AB110" s="873"/>
      <c r="AC110" s="873"/>
      <c r="AD110" s="873"/>
      <c r="AE110" s="874"/>
      <c r="AF110" s="875">
        <v>2297088</v>
      </c>
      <c r="AG110" s="873"/>
      <c r="AH110" s="873"/>
      <c r="AI110" s="873"/>
      <c r="AJ110" s="874"/>
      <c r="AK110" s="875">
        <v>2391040</v>
      </c>
      <c r="AL110" s="873"/>
      <c r="AM110" s="873"/>
      <c r="AN110" s="873"/>
      <c r="AO110" s="874"/>
      <c r="AP110" s="876">
        <v>24</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22785453</v>
      </c>
      <c r="BR110" s="800"/>
      <c r="BS110" s="800"/>
      <c r="BT110" s="800"/>
      <c r="BU110" s="800"/>
      <c r="BV110" s="800">
        <v>23505137</v>
      </c>
      <c r="BW110" s="800"/>
      <c r="BX110" s="800"/>
      <c r="BY110" s="800"/>
      <c r="BZ110" s="800"/>
      <c r="CA110" s="800">
        <v>24802688</v>
      </c>
      <c r="CB110" s="800"/>
      <c r="CC110" s="800"/>
      <c r="CD110" s="800"/>
      <c r="CE110" s="800"/>
      <c r="CF110" s="861">
        <v>248.5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10800</v>
      </c>
      <c r="BR111" s="771"/>
      <c r="BS111" s="771"/>
      <c r="BT111" s="771"/>
      <c r="BU111" s="771"/>
      <c r="BV111" s="771">
        <v>5400</v>
      </c>
      <c r="BW111" s="771"/>
      <c r="BX111" s="771"/>
      <c r="BY111" s="771"/>
      <c r="BZ111" s="771"/>
      <c r="CA111" s="771" t="s">
        <v>111</v>
      </c>
      <c r="CB111" s="771"/>
      <c r="CC111" s="771"/>
      <c r="CD111" s="771"/>
      <c r="CE111" s="771"/>
      <c r="CF111" s="848" t="s">
        <v>111</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8916253</v>
      </c>
      <c r="BR112" s="771"/>
      <c r="BS112" s="771"/>
      <c r="BT112" s="771"/>
      <c r="BU112" s="771"/>
      <c r="BV112" s="771">
        <v>9156954</v>
      </c>
      <c r="BW112" s="771"/>
      <c r="BX112" s="771"/>
      <c r="BY112" s="771"/>
      <c r="BZ112" s="771"/>
      <c r="CA112" s="771">
        <v>8614403</v>
      </c>
      <c r="CB112" s="771"/>
      <c r="CC112" s="771"/>
      <c r="CD112" s="771"/>
      <c r="CE112" s="771"/>
      <c r="CF112" s="848">
        <v>86.3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647949</v>
      </c>
      <c r="AB113" s="909"/>
      <c r="AC113" s="909"/>
      <c r="AD113" s="909"/>
      <c r="AE113" s="910"/>
      <c r="AF113" s="911">
        <v>660414</v>
      </c>
      <c r="AG113" s="909"/>
      <c r="AH113" s="909"/>
      <c r="AI113" s="909"/>
      <c r="AJ113" s="910"/>
      <c r="AK113" s="911">
        <v>606818</v>
      </c>
      <c r="AL113" s="909"/>
      <c r="AM113" s="909"/>
      <c r="AN113" s="909"/>
      <c r="AO113" s="910"/>
      <c r="AP113" s="912">
        <v>6.1</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2695323</v>
      </c>
      <c r="BR113" s="771"/>
      <c r="BS113" s="771"/>
      <c r="BT113" s="771"/>
      <c r="BU113" s="771"/>
      <c r="BV113" s="771">
        <v>2935287</v>
      </c>
      <c r="BW113" s="771"/>
      <c r="BX113" s="771"/>
      <c r="BY113" s="771"/>
      <c r="BZ113" s="771"/>
      <c r="CA113" s="771">
        <v>2638929</v>
      </c>
      <c r="CB113" s="771"/>
      <c r="CC113" s="771"/>
      <c r="CD113" s="771"/>
      <c r="CE113" s="771"/>
      <c r="CF113" s="848">
        <v>26.4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181453</v>
      </c>
      <c r="AB114" s="784"/>
      <c r="AC114" s="784"/>
      <c r="AD114" s="784"/>
      <c r="AE114" s="785"/>
      <c r="AF114" s="786">
        <v>182919</v>
      </c>
      <c r="AG114" s="784"/>
      <c r="AH114" s="784"/>
      <c r="AI114" s="784"/>
      <c r="AJ114" s="785"/>
      <c r="AK114" s="786">
        <v>243550</v>
      </c>
      <c r="AL114" s="784"/>
      <c r="AM114" s="784"/>
      <c r="AN114" s="784"/>
      <c r="AO114" s="785"/>
      <c r="AP114" s="754">
        <v>2.4</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773381</v>
      </c>
      <c r="BR114" s="771"/>
      <c r="BS114" s="771"/>
      <c r="BT114" s="771"/>
      <c r="BU114" s="771"/>
      <c r="BV114" s="771">
        <v>930827</v>
      </c>
      <c r="BW114" s="771"/>
      <c r="BX114" s="771"/>
      <c r="BY114" s="771"/>
      <c r="BZ114" s="771"/>
      <c r="CA114" s="771">
        <v>693606</v>
      </c>
      <c r="CB114" s="771"/>
      <c r="CC114" s="771"/>
      <c r="CD114" s="771"/>
      <c r="CE114" s="771"/>
      <c r="CF114" s="848">
        <v>6.9</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5400</v>
      </c>
      <c r="AB115" s="909"/>
      <c r="AC115" s="909"/>
      <c r="AD115" s="909"/>
      <c r="AE115" s="910"/>
      <c r="AF115" s="911">
        <v>5400</v>
      </c>
      <c r="AG115" s="909"/>
      <c r="AH115" s="909"/>
      <c r="AI115" s="909"/>
      <c r="AJ115" s="910"/>
      <c r="AK115" s="911">
        <v>5400</v>
      </c>
      <c r="AL115" s="909"/>
      <c r="AM115" s="909"/>
      <c r="AN115" s="909"/>
      <c r="AO115" s="910"/>
      <c r="AP115" s="912">
        <v>0.1</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1318</v>
      </c>
      <c r="AB116" s="784"/>
      <c r="AC116" s="784"/>
      <c r="AD116" s="784"/>
      <c r="AE116" s="785"/>
      <c r="AF116" s="786">
        <v>1241</v>
      </c>
      <c r="AG116" s="784"/>
      <c r="AH116" s="784"/>
      <c r="AI116" s="784"/>
      <c r="AJ116" s="785"/>
      <c r="AK116" s="786">
        <v>1088</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10800</v>
      </c>
      <c r="DH116" s="784"/>
      <c r="DI116" s="784"/>
      <c r="DJ116" s="784"/>
      <c r="DK116" s="785"/>
      <c r="DL116" s="786">
        <v>5400</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2864575</v>
      </c>
      <c r="AB117" s="895"/>
      <c r="AC117" s="895"/>
      <c r="AD117" s="895"/>
      <c r="AE117" s="896"/>
      <c r="AF117" s="898">
        <v>3147062</v>
      </c>
      <c r="AG117" s="895"/>
      <c r="AH117" s="895"/>
      <c r="AI117" s="895"/>
      <c r="AJ117" s="896"/>
      <c r="AK117" s="898">
        <v>3247896</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433</v>
      </c>
      <c r="BP118" s="838"/>
      <c r="BQ118" s="857">
        <v>35181210</v>
      </c>
      <c r="BR118" s="858"/>
      <c r="BS118" s="858"/>
      <c r="BT118" s="858"/>
      <c r="BU118" s="858"/>
      <c r="BV118" s="858">
        <v>36533605</v>
      </c>
      <c r="BW118" s="858"/>
      <c r="BX118" s="858"/>
      <c r="BY118" s="858"/>
      <c r="BZ118" s="858"/>
      <c r="CA118" s="858">
        <v>36749626</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2771950</v>
      </c>
      <c r="BR119" s="800"/>
      <c r="BS119" s="800"/>
      <c r="BT119" s="800"/>
      <c r="BU119" s="800"/>
      <c r="BV119" s="800">
        <v>2941077</v>
      </c>
      <c r="BW119" s="800"/>
      <c r="BX119" s="800"/>
      <c r="BY119" s="800"/>
      <c r="BZ119" s="800"/>
      <c r="CA119" s="800">
        <v>2555925</v>
      </c>
      <c r="CB119" s="800"/>
      <c r="CC119" s="800"/>
      <c r="CD119" s="800"/>
      <c r="CE119" s="800"/>
      <c r="CF119" s="861">
        <v>25.6</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v>262448</v>
      </c>
      <c r="CB120" s="771"/>
      <c r="CC120" s="771"/>
      <c r="CD120" s="771"/>
      <c r="CE120" s="771"/>
      <c r="CF120" s="848">
        <v>2.6</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8869662</v>
      </c>
      <c r="DH120" s="800"/>
      <c r="DI120" s="800"/>
      <c r="DJ120" s="800"/>
      <c r="DK120" s="800"/>
      <c r="DL120" s="800">
        <v>9105394</v>
      </c>
      <c r="DM120" s="800"/>
      <c r="DN120" s="800"/>
      <c r="DO120" s="800"/>
      <c r="DP120" s="800"/>
      <c r="DQ120" s="800">
        <v>8567414</v>
      </c>
      <c r="DR120" s="800"/>
      <c r="DS120" s="800"/>
      <c r="DT120" s="800"/>
      <c r="DU120" s="800"/>
      <c r="DV120" s="801">
        <v>85.8</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25731068</v>
      </c>
      <c r="BR121" s="858"/>
      <c r="BS121" s="858"/>
      <c r="BT121" s="858"/>
      <c r="BU121" s="858"/>
      <c r="BV121" s="858">
        <v>26559819</v>
      </c>
      <c r="BW121" s="858"/>
      <c r="BX121" s="858"/>
      <c r="BY121" s="858"/>
      <c r="BZ121" s="858"/>
      <c r="CA121" s="858">
        <v>27953811</v>
      </c>
      <c r="CB121" s="858"/>
      <c r="CC121" s="858"/>
      <c r="CD121" s="858"/>
      <c r="CE121" s="858"/>
      <c r="CF121" s="859">
        <v>280.10000000000002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46591</v>
      </c>
      <c r="DH121" s="771"/>
      <c r="DI121" s="771"/>
      <c r="DJ121" s="771"/>
      <c r="DK121" s="771"/>
      <c r="DL121" s="771">
        <v>51560</v>
      </c>
      <c r="DM121" s="771"/>
      <c r="DN121" s="771"/>
      <c r="DO121" s="771"/>
      <c r="DP121" s="771"/>
      <c r="DQ121" s="771">
        <v>46989</v>
      </c>
      <c r="DR121" s="771"/>
      <c r="DS121" s="771"/>
      <c r="DT121" s="771"/>
      <c r="DU121" s="771"/>
      <c r="DV121" s="823">
        <v>0.5</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28503018</v>
      </c>
      <c r="BR122" s="840"/>
      <c r="BS122" s="840"/>
      <c r="BT122" s="840"/>
      <c r="BU122" s="840"/>
      <c r="BV122" s="840">
        <v>29500896</v>
      </c>
      <c r="BW122" s="840"/>
      <c r="BX122" s="840"/>
      <c r="BY122" s="840"/>
      <c r="BZ122" s="840"/>
      <c r="CA122" s="840">
        <v>30772184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67</v>
      </c>
      <c r="BR123" s="832"/>
      <c r="BS123" s="832"/>
      <c r="BT123" s="832"/>
      <c r="BU123" s="832"/>
      <c r="BV123" s="832">
        <v>69.7</v>
      </c>
      <c r="BW123" s="832"/>
      <c r="BX123" s="832"/>
      <c r="BY123" s="832"/>
      <c r="BZ123" s="832"/>
      <c r="CA123" s="832">
        <v>59.8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5400</v>
      </c>
      <c r="AB126" s="784"/>
      <c r="AC126" s="784"/>
      <c r="AD126" s="784"/>
      <c r="AE126" s="785"/>
      <c r="AF126" s="786">
        <v>5400</v>
      </c>
      <c r="AG126" s="784"/>
      <c r="AH126" s="784"/>
      <c r="AI126" s="784"/>
      <c r="AJ126" s="785"/>
      <c r="AK126" s="786">
        <v>5400</v>
      </c>
      <c r="AL126" s="784"/>
      <c r="AM126" s="784"/>
      <c r="AN126" s="784"/>
      <c r="AO126" s="785"/>
      <c r="AP126" s="754">
        <v>0.1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13.05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22707</v>
      </c>
      <c r="AB128" s="724"/>
      <c r="AC128" s="724"/>
      <c r="AD128" s="724"/>
      <c r="AE128" s="725"/>
      <c r="AF128" s="726">
        <v>22510</v>
      </c>
      <c r="AG128" s="724"/>
      <c r="AH128" s="724"/>
      <c r="AI128" s="724"/>
      <c r="AJ128" s="725"/>
      <c r="AK128" s="726">
        <v>23080</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18.05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11708264</v>
      </c>
      <c r="AB129" s="784"/>
      <c r="AC129" s="784"/>
      <c r="AD129" s="784"/>
      <c r="AE129" s="785"/>
      <c r="AF129" s="786">
        <v>12038953</v>
      </c>
      <c r="AG129" s="784"/>
      <c r="AH129" s="784"/>
      <c r="AI129" s="784"/>
      <c r="AJ129" s="785"/>
      <c r="AK129" s="786">
        <v>12004949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1757049</v>
      </c>
      <c r="AB130" s="784"/>
      <c r="AC130" s="784"/>
      <c r="AD130" s="784"/>
      <c r="AE130" s="785"/>
      <c r="AF130" s="786">
        <v>1958457</v>
      </c>
      <c r="AG130" s="784"/>
      <c r="AH130" s="784"/>
      <c r="AI130" s="784"/>
      <c r="AJ130" s="785"/>
      <c r="AK130" s="786">
        <v>2024795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59.8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9951215</v>
      </c>
      <c r="AB131" s="717"/>
      <c r="AC131" s="717"/>
      <c r="AD131" s="717"/>
      <c r="AE131" s="718"/>
      <c r="AF131" s="719">
        <v>10080496</v>
      </c>
      <c r="AG131" s="717"/>
      <c r="AH131" s="717"/>
      <c r="AI131" s="717"/>
      <c r="AJ131" s="718"/>
      <c r="AK131" s="719">
        <v>9980154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10.90137234</v>
      </c>
      <c r="AB132" s="740"/>
      <c r="AC132" s="740"/>
      <c r="AD132" s="740"/>
      <c r="AE132" s="741"/>
      <c r="AF132" s="742">
        <v>11.567833569999999</v>
      </c>
      <c r="AG132" s="740"/>
      <c r="AH132" s="740"/>
      <c r="AI132" s="740"/>
      <c r="AJ132" s="741"/>
      <c r="AK132" s="742">
        <v>12.02407298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11.6</v>
      </c>
      <c r="AB133" s="749"/>
      <c r="AC133" s="749"/>
      <c r="AD133" s="749"/>
      <c r="AE133" s="750"/>
      <c r="AF133" s="748">
        <v>11.3</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3131414</v>
      </c>
      <c r="L9" s="264">
        <v>56983</v>
      </c>
      <c r="M9" s="265">
        <v>66168</v>
      </c>
      <c r="N9" s="266">
        <v>-13.9</v>
      </c>
    </row>
    <row r="10" spans="1:16">
      <c r="A10" s="248"/>
      <c r="B10" s="244"/>
      <c r="C10" s="244"/>
      <c r="D10" s="244"/>
      <c r="E10" s="244"/>
      <c r="F10" s="244"/>
      <c r="G10" s="1133" t="s">
        <v>475</v>
      </c>
      <c r="H10" s="1134"/>
      <c r="I10" s="1134"/>
      <c r="J10" s="1135"/>
      <c r="K10" s="267">
        <v>574826</v>
      </c>
      <c r="L10" s="268">
        <v>10460</v>
      </c>
      <c r="M10" s="269">
        <v>6044</v>
      </c>
      <c r="N10" s="270">
        <v>73.099999999999994</v>
      </c>
    </row>
    <row r="11" spans="1:16" ht="13.5" customHeight="1">
      <c r="A11" s="248"/>
      <c r="B11" s="244"/>
      <c r="C11" s="244"/>
      <c r="D11" s="244"/>
      <c r="E11" s="244"/>
      <c r="F11" s="244"/>
      <c r="G11" s="1133" t="s">
        <v>476</v>
      </c>
      <c r="H11" s="1134"/>
      <c r="I11" s="1134"/>
      <c r="J11" s="1135"/>
      <c r="K11" s="267">
        <v>573763</v>
      </c>
      <c r="L11" s="268">
        <v>10441</v>
      </c>
      <c r="M11" s="269">
        <v>8094</v>
      </c>
      <c r="N11" s="270">
        <v>29</v>
      </c>
    </row>
    <row r="12" spans="1:16" ht="13.5" customHeight="1">
      <c r="A12" s="248"/>
      <c r="B12" s="244"/>
      <c r="C12" s="244"/>
      <c r="D12" s="244"/>
      <c r="E12" s="244"/>
      <c r="F12" s="244"/>
      <c r="G12" s="1133" t="s">
        <v>477</v>
      </c>
      <c r="H12" s="1134"/>
      <c r="I12" s="1134"/>
      <c r="J12" s="1135"/>
      <c r="K12" s="267" t="s">
        <v>478</v>
      </c>
      <c r="L12" s="268" t="s">
        <v>478</v>
      </c>
      <c r="M12" s="269">
        <v>834</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34112</v>
      </c>
      <c r="L14" s="268">
        <v>621</v>
      </c>
      <c r="M14" s="269">
        <v>2447</v>
      </c>
      <c r="N14" s="270">
        <v>-74.599999999999994</v>
      </c>
    </row>
    <row r="15" spans="1:16" ht="13.5" customHeight="1">
      <c r="A15" s="248"/>
      <c r="B15" s="244"/>
      <c r="C15" s="244"/>
      <c r="D15" s="244"/>
      <c r="E15" s="244"/>
      <c r="F15" s="244"/>
      <c r="G15" s="1133" t="s">
        <v>481</v>
      </c>
      <c r="H15" s="1134"/>
      <c r="I15" s="1134"/>
      <c r="J15" s="1135"/>
      <c r="K15" s="267">
        <v>147275</v>
      </c>
      <c r="L15" s="268">
        <v>2680</v>
      </c>
      <c r="M15" s="269">
        <v>1555</v>
      </c>
      <c r="N15" s="270">
        <v>72.3</v>
      </c>
    </row>
    <row r="16" spans="1:16">
      <c r="A16" s="248"/>
      <c r="B16" s="244"/>
      <c r="C16" s="244"/>
      <c r="D16" s="244"/>
      <c r="E16" s="244"/>
      <c r="F16" s="244"/>
      <c r="G16" s="1136" t="s">
        <v>482</v>
      </c>
      <c r="H16" s="1137"/>
      <c r="I16" s="1137"/>
      <c r="J16" s="1138"/>
      <c r="K16" s="268">
        <v>-210248</v>
      </c>
      <c r="L16" s="268">
        <v>-3826</v>
      </c>
      <c r="M16" s="269">
        <v>-6706</v>
      </c>
      <c r="N16" s="270">
        <v>-42.9</v>
      </c>
    </row>
    <row r="17" spans="1:16">
      <c r="A17" s="248"/>
      <c r="B17" s="244"/>
      <c r="C17" s="244"/>
      <c r="D17" s="244"/>
      <c r="E17" s="244"/>
      <c r="F17" s="244"/>
      <c r="G17" s="1136" t="s">
        <v>170</v>
      </c>
      <c r="H17" s="1137"/>
      <c r="I17" s="1137"/>
      <c r="J17" s="1138"/>
      <c r="K17" s="268">
        <v>4251142</v>
      </c>
      <c r="L17" s="268">
        <v>77360</v>
      </c>
      <c r="M17" s="269">
        <v>78436</v>
      </c>
      <c r="N17" s="270">
        <v>-1.4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7.19</v>
      </c>
      <c r="L21" s="281">
        <v>7.54</v>
      </c>
      <c r="M21" s="282">
        <v>-0.35</v>
      </c>
      <c r="N21" s="249"/>
      <c r="O21" s="283"/>
      <c r="P21" s="279"/>
    </row>
    <row r="22" spans="1:16" s="284" customFormat="1">
      <c r="A22" s="279"/>
      <c r="B22" s="249"/>
      <c r="C22" s="249"/>
      <c r="D22" s="249"/>
      <c r="E22" s="249"/>
      <c r="F22" s="249"/>
      <c r="G22" s="1130" t="s">
        <v>488</v>
      </c>
      <c r="H22" s="1131"/>
      <c r="I22" s="1131"/>
      <c r="J22" s="1132"/>
      <c r="K22" s="285">
        <v>99.2</v>
      </c>
      <c r="L22" s="286">
        <v>97.7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2391040</v>
      </c>
      <c r="L32" s="294">
        <v>43511</v>
      </c>
      <c r="M32" s="295">
        <v>44718</v>
      </c>
      <c r="N32" s="296">
        <v>-2.7</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82</v>
      </c>
      <c r="N34" s="296" t="s">
        <v>478</v>
      </c>
    </row>
    <row r="35" spans="1:16" ht="27" customHeight="1">
      <c r="A35" s="248"/>
      <c r="B35" s="244"/>
      <c r="C35" s="244"/>
      <c r="D35" s="244"/>
      <c r="E35" s="244"/>
      <c r="F35" s="244"/>
      <c r="G35" s="1121" t="s">
        <v>494</v>
      </c>
      <c r="H35" s="1122"/>
      <c r="I35" s="1122"/>
      <c r="J35" s="1123"/>
      <c r="K35" s="294">
        <v>606818</v>
      </c>
      <c r="L35" s="294">
        <v>11042</v>
      </c>
      <c r="M35" s="295">
        <v>14132</v>
      </c>
      <c r="N35" s="296">
        <v>-21.9</v>
      </c>
    </row>
    <row r="36" spans="1:16" ht="27" customHeight="1">
      <c r="A36" s="248"/>
      <c r="B36" s="244"/>
      <c r="C36" s="244"/>
      <c r="D36" s="244"/>
      <c r="E36" s="244"/>
      <c r="F36" s="244"/>
      <c r="G36" s="1121" t="s">
        <v>495</v>
      </c>
      <c r="H36" s="1122"/>
      <c r="I36" s="1122"/>
      <c r="J36" s="1123"/>
      <c r="K36" s="294">
        <v>243550</v>
      </c>
      <c r="L36" s="294">
        <v>4432</v>
      </c>
      <c r="M36" s="295">
        <v>2847</v>
      </c>
      <c r="N36" s="296">
        <v>55.7</v>
      </c>
    </row>
    <row r="37" spans="1:16" ht="13.5" customHeight="1">
      <c r="A37" s="248"/>
      <c r="B37" s="244"/>
      <c r="C37" s="244"/>
      <c r="D37" s="244"/>
      <c r="E37" s="244"/>
      <c r="F37" s="244"/>
      <c r="G37" s="1121" t="s">
        <v>496</v>
      </c>
      <c r="H37" s="1122"/>
      <c r="I37" s="1122"/>
      <c r="J37" s="1123"/>
      <c r="K37" s="294">
        <v>5400</v>
      </c>
      <c r="L37" s="294">
        <v>98</v>
      </c>
      <c r="M37" s="295">
        <v>1188</v>
      </c>
      <c r="N37" s="296">
        <v>-91.8</v>
      </c>
    </row>
    <row r="38" spans="1:16" ht="27" customHeight="1">
      <c r="A38" s="248"/>
      <c r="B38" s="244"/>
      <c r="C38" s="244"/>
      <c r="D38" s="244"/>
      <c r="E38" s="244"/>
      <c r="F38" s="244"/>
      <c r="G38" s="1124" t="s">
        <v>497</v>
      </c>
      <c r="H38" s="1125"/>
      <c r="I38" s="1125"/>
      <c r="J38" s="1126"/>
      <c r="K38" s="297">
        <v>1088</v>
      </c>
      <c r="L38" s="297">
        <v>20</v>
      </c>
      <c r="M38" s="298">
        <v>2</v>
      </c>
      <c r="N38" s="299">
        <v>900</v>
      </c>
      <c r="O38" s="293"/>
    </row>
    <row r="39" spans="1:16">
      <c r="A39" s="248"/>
      <c r="B39" s="244"/>
      <c r="C39" s="244"/>
      <c r="D39" s="244"/>
      <c r="E39" s="244"/>
      <c r="F39" s="244"/>
      <c r="G39" s="1124" t="s">
        <v>498</v>
      </c>
      <c r="H39" s="1125"/>
      <c r="I39" s="1125"/>
      <c r="J39" s="1126"/>
      <c r="K39" s="300">
        <v>-23080</v>
      </c>
      <c r="L39" s="300">
        <v>-420</v>
      </c>
      <c r="M39" s="301">
        <v>-4508</v>
      </c>
      <c r="N39" s="302">
        <v>-90.7</v>
      </c>
      <c r="O39" s="293"/>
    </row>
    <row r="40" spans="1:16" ht="27" customHeight="1">
      <c r="A40" s="248"/>
      <c r="B40" s="244"/>
      <c r="C40" s="244"/>
      <c r="D40" s="244"/>
      <c r="E40" s="244"/>
      <c r="F40" s="244"/>
      <c r="G40" s="1121" t="s">
        <v>499</v>
      </c>
      <c r="H40" s="1122"/>
      <c r="I40" s="1122"/>
      <c r="J40" s="1123"/>
      <c r="K40" s="300">
        <v>-2024795</v>
      </c>
      <c r="L40" s="300">
        <v>-36846</v>
      </c>
      <c r="M40" s="301">
        <v>-41714</v>
      </c>
      <c r="N40" s="302">
        <v>-11.7</v>
      </c>
      <c r="O40" s="293"/>
    </row>
    <row r="41" spans="1:16">
      <c r="A41" s="248"/>
      <c r="B41" s="244"/>
      <c r="C41" s="244"/>
      <c r="D41" s="244"/>
      <c r="E41" s="244"/>
      <c r="F41" s="244"/>
      <c r="G41" s="1127" t="s">
        <v>281</v>
      </c>
      <c r="H41" s="1128"/>
      <c r="I41" s="1128"/>
      <c r="J41" s="1129"/>
      <c r="K41" s="294">
        <v>1200021</v>
      </c>
      <c r="L41" s="300">
        <v>21837</v>
      </c>
      <c r="M41" s="301">
        <v>16746</v>
      </c>
      <c r="N41" s="302">
        <v>30.4</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2929905</v>
      </c>
      <c r="J51" s="320">
        <v>55376</v>
      </c>
      <c r="K51" s="321">
        <v>-26.1</v>
      </c>
      <c r="L51" s="322">
        <v>44162</v>
      </c>
      <c r="M51" s="323">
        <v>-7.7</v>
      </c>
      <c r="N51" s="324">
        <v>-18.399999999999999</v>
      </c>
    </row>
    <row r="52" spans="1:14">
      <c r="A52" s="248"/>
      <c r="B52" s="244"/>
      <c r="C52" s="244"/>
      <c r="D52" s="244"/>
      <c r="E52" s="244"/>
      <c r="F52" s="244"/>
      <c r="G52" s="325"/>
      <c r="H52" s="326" t="s">
        <v>510</v>
      </c>
      <c r="I52" s="327">
        <v>1976206</v>
      </c>
      <c r="J52" s="328">
        <v>37351</v>
      </c>
      <c r="K52" s="329">
        <v>-14.2</v>
      </c>
      <c r="L52" s="330">
        <v>24931</v>
      </c>
      <c r="M52" s="331">
        <v>-9</v>
      </c>
      <c r="N52" s="332">
        <v>-5.2</v>
      </c>
    </row>
    <row r="53" spans="1:14">
      <c r="A53" s="248"/>
      <c r="B53" s="244"/>
      <c r="C53" s="244"/>
      <c r="D53" s="244"/>
      <c r="E53" s="244"/>
      <c r="F53" s="244"/>
      <c r="G53" s="310" t="s">
        <v>511</v>
      </c>
      <c r="H53" s="311"/>
      <c r="I53" s="319">
        <v>2034677</v>
      </c>
      <c r="J53" s="320">
        <v>38582</v>
      </c>
      <c r="K53" s="321">
        <v>-30.3</v>
      </c>
      <c r="L53" s="322">
        <v>51704</v>
      </c>
      <c r="M53" s="323">
        <v>17.100000000000001</v>
      </c>
      <c r="N53" s="324">
        <v>-47.4</v>
      </c>
    </row>
    <row r="54" spans="1:14">
      <c r="A54" s="248"/>
      <c r="B54" s="244"/>
      <c r="C54" s="244"/>
      <c r="D54" s="244"/>
      <c r="E54" s="244"/>
      <c r="F54" s="244"/>
      <c r="G54" s="325"/>
      <c r="H54" s="326" t="s">
        <v>510</v>
      </c>
      <c r="I54" s="327">
        <v>887695</v>
      </c>
      <c r="J54" s="328">
        <v>16832</v>
      </c>
      <c r="K54" s="329">
        <v>-54.9</v>
      </c>
      <c r="L54" s="330">
        <v>26896</v>
      </c>
      <c r="M54" s="331">
        <v>7.9</v>
      </c>
      <c r="N54" s="332">
        <v>-62.8</v>
      </c>
    </row>
    <row r="55" spans="1:14">
      <c r="A55" s="248"/>
      <c r="B55" s="244"/>
      <c r="C55" s="244"/>
      <c r="D55" s="244"/>
      <c r="E55" s="244"/>
      <c r="F55" s="244"/>
      <c r="G55" s="310" t="s">
        <v>512</v>
      </c>
      <c r="H55" s="311"/>
      <c r="I55" s="319">
        <v>1245240</v>
      </c>
      <c r="J55" s="320">
        <v>22661</v>
      </c>
      <c r="K55" s="321">
        <v>-41.3</v>
      </c>
      <c r="L55" s="322">
        <v>52678</v>
      </c>
      <c r="M55" s="323">
        <v>1.9</v>
      </c>
      <c r="N55" s="324">
        <v>-43.2</v>
      </c>
    </row>
    <row r="56" spans="1:14">
      <c r="A56" s="248"/>
      <c r="B56" s="244"/>
      <c r="C56" s="244"/>
      <c r="D56" s="244"/>
      <c r="E56" s="244"/>
      <c r="F56" s="244"/>
      <c r="G56" s="325"/>
      <c r="H56" s="326" t="s">
        <v>510</v>
      </c>
      <c r="I56" s="327">
        <v>809750</v>
      </c>
      <c r="J56" s="328">
        <v>14736</v>
      </c>
      <c r="K56" s="329">
        <v>-12.5</v>
      </c>
      <c r="L56" s="330">
        <v>30185</v>
      </c>
      <c r="M56" s="331">
        <v>12.2</v>
      </c>
      <c r="N56" s="332">
        <v>-24.7</v>
      </c>
    </row>
    <row r="57" spans="1:14">
      <c r="A57" s="248"/>
      <c r="B57" s="244"/>
      <c r="C57" s="244"/>
      <c r="D57" s="244"/>
      <c r="E57" s="244"/>
      <c r="F57" s="244"/>
      <c r="G57" s="310" t="s">
        <v>513</v>
      </c>
      <c r="H57" s="311"/>
      <c r="I57" s="319">
        <v>2438725</v>
      </c>
      <c r="J57" s="320">
        <v>44427</v>
      </c>
      <c r="K57" s="321">
        <v>96.1</v>
      </c>
      <c r="L57" s="322">
        <v>69560</v>
      </c>
      <c r="M57" s="323">
        <v>32</v>
      </c>
      <c r="N57" s="324">
        <v>64.099999999999994</v>
      </c>
    </row>
    <row r="58" spans="1:14">
      <c r="A58" s="248"/>
      <c r="B58" s="244"/>
      <c r="C58" s="244"/>
      <c r="D58" s="244"/>
      <c r="E58" s="244"/>
      <c r="F58" s="244"/>
      <c r="G58" s="325"/>
      <c r="H58" s="326" t="s">
        <v>510</v>
      </c>
      <c r="I58" s="327">
        <v>1654512</v>
      </c>
      <c r="J58" s="328">
        <v>30141</v>
      </c>
      <c r="K58" s="329">
        <v>104.5</v>
      </c>
      <c r="L58" s="330">
        <v>35305</v>
      </c>
      <c r="M58" s="331">
        <v>17</v>
      </c>
      <c r="N58" s="332">
        <v>87.5</v>
      </c>
    </row>
    <row r="59" spans="1:14">
      <c r="A59" s="248"/>
      <c r="B59" s="244"/>
      <c r="C59" s="244"/>
      <c r="D59" s="244"/>
      <c r="E59" s="244"/>
      <c r="F59" s="244"/>
      <c r="G59" s="310" t="s">
        <v>514</v>
      </c>
      <c r="H59" s="311"/>
      <c r="I59" s="319">
        <v>3989277</v>
      </c>
      <c r="J59" s="320">
        <v>72594</v>
      </c>
      <c r="K59" s="321">
        <v>63.4</v>
      </c>
      <c r="L59" s="322">
        <v>65988</v>
      </c>
      <c r="M59" s="323">
        <v>-5.0999999999999996</v>
      </c>
      <c r="N59" s="324">
        <v>68.5</v>
      </c>
    </row>
    <row r="60" spans="1:14">
      <c r="A60" s="248"/>
      <c r="B60" s="244"/>
      <c r="C60" s="244"/>
      <c r="D60" s="244"/>
      <c r="E60" s="244"/>
      <c r="F60" s="244"/>
      <c r="G60" s="325"/>
      <c r="H60" s="326" t="s">
        <v>510</v>
      </c>
      <c r="I60" s="333">
        <v>2530600</v>
      </c>
      <c r="J60" s="328">
        <v>46050</v>
      </c>
      <c r="K60" s="329">
        <v>52.8</v>
      </c>
      <c r="L60" s="330">
        <v>36473</v>
      </c>
      <c r="M60" s="331">
        <v>3.3</v>
      </c>
      <c r="N60" s="332">
        <v>49.5</v>
      </c>
    </row>
    <row r="61" spans="1:14">
      <c r="A61" s="248"/>
      <c r="B61" s="244"/>
      <c r="C61" s="244"/>
      <c r="D61" s="244"/>
      <c r="E61" s="244"/>
      <c r="F61" s="244"/>
      <c r="G61" s="310" t="s">
        <v>515</v>
      </c>
      <c r="H61" s="334"/>
      <c r="I61" s="335">
        <v>2527565</v>
      </c>
      <c r="J61" s="336">
        <v>46728</v>
      </c>
      <c r="K61" s="337">
        <v>12.4</v>
      </c>
      <c r="L61" s="338">
        <v>56818</v>
      </c>
      <c r="M61" s="339">
        <v>7.6</v>
      </c>
      <c r="N61" s="324">
        <v>4.8</v>
      </c>
    </row>
    <row r="62" spans="1:14">
      <c r="A62" s="248"/>
      <c r="B62" s="244"/>
      <c r="C62" s="244"/>
      <c r="D62" s="244"/>
      <c r="E62" s="244"/>
      <c r="F62" s="244"/>
      <c r="G62" s="325"/>
      <c r="H62" s="326" t="s">
        <v>510</v>
      </c>
      <c r="I62" s="327">
        <v>1571753</v>
      </c>
      <c r="J62" s="328">
        <v>29022</v>
      </c>
      <c r="K62" s="329">
        <v>15.1</v>
      </c>
      <c r="L62" s="330">
        <v>30758</v>
      </c>
      <c r="M62" s="331">
        <v>6.3</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8.75</v>
      </c>
      <c r="G47" s="12">
        <v>11.9</v>
      </c>
      <c r="H47" s="12">
        <v>13.55</v>
      </c>
      <c r="I47" s="12">
        <v>14.14</v>
      </c>
      <c r="J47" s="13">
        <v>13.45</v>
      </c>
    </row>
    <row r="48" spans="2:10" ht="57.75" customHeight="1">
      <c r="B48" s="14"/>
      <c r="C48" s="1141" t="s">
        <v>4</v>
      </c>
      <c r="D48" s="1141"/>
      <c r="E48" s="1142"/>
      <c r="F48" s="15">
        <v>3.35</v>
      </c>
      <c r="G48" s="16">
        <v>3.35</v>
      </c>
      <c r="H48" s="16">
        <v>4.01</v>
      </c>
      <c r="I48" s="16">
        <v>3.37</v>
      </c>
      <c r="J48" s="17">
        <v>2.83</v>
      </c>
    </row>
    <row r="49" spans="2:10" ht="57.75" customHeight="1" thickBot="1">
      <c r="B49" s="18"/>
      <c r="C49" s="1143" t="s">
        <v>5</v>
      </c>
      <c r="D49" s="1143"/>
      <c r="E49" s="1144"/>
      <c r="F49" s="19">
        <v>3.22</v>
      </c>
      <c r="G49" s="20">
        <v>1.06</v>
      </c>
      <c r="H49" s="20">
        <v>0.75</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t="s">
        <v>525</v>
      </c>
      <c r="G34" s="33" t="s">
        <v>526</v>
      </c>
      <c r="H34" s="33" t="s">
        <v>527</v>
      </c>
      <c r="I34" s="33" t="s">
        <v>528</v>
      </c>
      <c r="J34" s="34" t="s">
        <v>528</v>
      </c>
      <c r="K34" s="22"/>
      <c r="L34" s="22"/>
      <c r="M34" s="22"/>
      <c r="N34" s="22"/>
      <c r="O34" s="22"/>
      <c r="P34" s="22"/>
    </row>
    <row r="35" spans="1:16" ht="39" customHeight="1">
      <c r="A35" s="22"/>
      <c r="B35" s="35"/>
      <c r="C35" s="1145" t="s">
        <v>529</v>
      </c>
      <c r="D35" s="1146"/>
      <c r="E35" s="1147"/>
      <c r="F35" s="36">
        <v>0.05</v>
      </c>
      <c r="G35" s="37">
        <v>0</v>
      </c>
      <c r="H35" s="37" t="s">
        <v>530</v>
      </c>
      <c r="I35" s="37" t="s">
        <v>531</v>
      </c>
      <c r="J35" s="38" t="s">
        <v>531</v>
      </c>
      <c r="K35" s="22"/>
      <c r="L35" s="22"/>
      <c r="M35" s="22"/>
      <c r="N35" s="22"/>
      <c r="O35" s="22"/>
      <c r="P35" s="22"/>
    </row>
    <row r="36" spans="1:16" ht="39" customHeight="1">
      <c r="A36" s="22"/>
      <c r="B36" s="35"/>
      <c r="C36" s="1145" t="s">
        <v>532</v>
      </c>
      <c r="D36" s="1146"/>
      <c r="E36" s="1147"/>
      <c r="F36" s="36">
        <v>5.66</v>
      </c>
      <c r="G36" s="37">
        <v>5.77</v>
      </c>
      <c r="H36" s="37">
        <v>6.09</v>
      </c>
      <c r="I36" s="37">
        <v>6.23</v>
      </c>
      <c r="J36" s="38">
        <v>6.78</v>
      </c>
      <c r="K36" s="22"/>
      <c r="L36" s="22"/>
      <c r="M36" s="22"/>
      <c r="N36" s="22"/>
      <c r="O36" s="22"/>
      <c r="P36" s="22"/>
    </row>
    <row r="37" spans="1:16" ht="39" customHeight="1">
      <c r="A37" s="22"/>
      <c r="B37" s="35"/>
      <c r="C37" s="1145" t="s">
        <v>533</v>
      </c>
      <c r="D37" s="1146"/>
      <c r="E37" s="1147"/>
      <c r="F37" s="36">
        <v>3.52</v>
      </c>
      <c r="G37" s="37">
        <v>3.52</v>
      </c>
      <c r="H37" s="37">
        <v>4.17</v>
      </c>
      <c r="I37" s="37">
        <v>3.52</v>
      </c>
      <c r="J37" s="38">
        <v>2.98</v>
      </c>
      <c r="K37" s="22"/>
      <c r="L37" s="22"/>
      <c r="M37" s="22"/>
      <c r="N37" s="22"/>
      <c r="O37" s="22"/>
      <c r="P37" s="22"/>
    </row>
    <row r="38" spans="1:16" ht="39" customHeight="1">
      <c r="A38" s="22"/>
      <c r="B38" s="35"/>
      <c r="C38" s="1145" t="s">
        <v>534</v>
      </c>
      <c r="D38" s="1146"/>
      <c r="E38" s="1147"/>
      <c r="F38" s="36">
        <v>0</v>
      </c>
      <c r="G38" s="37">
        <v>0.66</v>
      </c>
      <c r="H38" s="37">
        <v>1.5</v>
      </c>
      <c r="I38" s="37">
        <v>0.98</v>
      </c>
      <c r="J38" s="38">
        <v>2.66</v>
      </c>
      <c r="K38" s="22"/>
      <c r="L38" s="22"/>
      <c r="M38" s="22"/>
      <c r="N38" s="22"/>
      <c r="O38" s="22"/>
      <c r="P38" s="22"/>
    </row>
    <row r="39" spans="1:16" ht="39" customHeight="1">
      <c r="A39" s="22"/>
      <c r="B39" s="35"/>
      <c r="C39" s="1145" t="s">
        <v>535</v>
      </c>
      <c r="D39" s="1146"/>
      <c r="E39" s="1147"/>
      <c r="F39" s="36">
        <v>0.15</v>
      </c>
      <c r="G39" s="37">
        <v>0.37</v>
      </c>
      <c r="H39" s="37">
        <v>0.21</v>
      </c>
      <c r="I39" s="37">
        <v>0.06</v>
      </c>
      <c r="J39" s="38">
        <v>0.56999999999999995</v>
      </c>
      <c r="K39" s="22"/>
      <c r="L39" s="22"/>
      <c r="M39" s="22"/>
      <c r="N39" s="22"/>
      <c r="O39" s="22"/>
      <c r="P39" s="22"/>
    </row>
    <row r="40" spans="1:16" ht="39" customHeight="1">
      <c r="A40" s="22"/>
      <c r="B40" s="35"/>
      <c r="C40" s="1145" t="s">
        <v>536</v>
      </c>
      <c r="D40" s="1146"/>
      <c r="E40" s="1147"/>
      <c r="F40" s="36">
        <v>0.15</v>
      </c>
      <c r="G40" s="37">
        <v>0.85</v>
      </c>
      <c r="H40" s="37">
        <v>0.59</v>
      </c>
      <c r="I40" s="37">
        <v>0.91</v>
      </c>
      <c r="J40" s="38">
        <v>0.55000000000000004</v>
      </c>
      <c r="K40" s="22"/>
      <c r="L40" s="22"/>
      <c r="M40" s="22"/>
      <c r="N40" s="22"/>
      <c r="O40" s="22"/>
      <c r="P40" s="22"/>
    </row>
    <row r="41" spans="1:16" ht="39" customHeight="1">
      <c r="A41" s="22"/>
      <c r="B41" s="35"/>
      <c r="C41" s="1145" t="s">
        <v>537</v>
      </c>
      <c r="D41" s="1146"/>
      <c r="E41" s="1147"/>
      <c r="F41" s="36" t="s">
        <v>538</v>
      </c>
      <c r="G41" s="37" t="s">
        <v>539</v>
      </c>
      <c r="H41" s="37" t="s">
        <v>540</v>
      </c>
      <c r="I41" s="37">
        <v>0.02</v>
      </c>
      <c r="J41" s="38">
        <v>0.22</v>
      </c>
      <c r="K41" s="22"/>
      <c r="L41" s="22"/>
      <c r="M41" s="22"/>
      <c r="N41" s="22"/>
      <c r="O41" s="22"/>
      <c r="P41" s="22"/>
    </row>
    <row r="42" spans="1:16" ht="39" customHeight="1">
      <c r="A42" s="22"/>
      <c r="B42" s="39"/>
      <c r="C42" s="1145" t="s">
        <v>541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542</v>
      </c>
      <c r="D43" s="1149"/>
      <c r="E43" s="1150"/>
      <c r="F43" s="41">
        <v>0</v>
      </c>
      <c r="G43" s="42">
        <v>0</v>
      </c>
      <c r="H43" s="42">
        <v>0</v>
      </c>
      <c r="I43" s="42">
        <v>0</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2001</v>
      </c>
      <c r="L45" s="60">
        <v>1992</v>
      </c>
      <c r="M45" s="60">
        <v>2028</v>
      </c>
      <c r="N45" s="60">
        <v>2297</v>
      </c>
      <c r="O45" s="61">
        <v>2391</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609</v>
      </c>
      <c r="L48" s="64">
        <v>619</v>
      </c>
      <c r="M48" s="64">
        <v>648</v>
      </c>
      <c r="N48" s="64">
        <v>660</v>
      </c>
      <c r="O48" s="65">
        <v>607</v>
      </c>
      <c r="P48" s="48"/>
      <c r="Q48" s="48"/>
      <c r="R48" s="48"/>
      <c r="S48" s="48"/>
      <c r="T48" s="48"/>
      <c r="U48" s="48"/>
    </row>
    <row r="49" spans="1:21" ht="30.75" customHeight="1">
      <c r="A49" s="48"/>
      <c r="B49" s="1163"/>
      <c r="C49" s="1164"/>
      <c r="D49" s="62"/>
      <c r="E49" s="1155" t="s">
        <v>16</v>
      </c>
      <c r="F49" s="1155"/>
      <c r="G49" s="1155"/>
      <c r="H49" s="1155"/>
      <c r="I49" s="1155"/>
      <c r="J49" s="1156"/>
      <c r="K49" s="63">
        <v>196</v>
      </c>
      <c r="L49" s="64">
        <v>183</v>
      </c>
      <c r="M49" s="64">
        <v>181</v>
      </c>
      <c r="N49" s="64">
        <v>183</v>
      </c>
      <c r="O49" s="65">
        <v>244</v>
      </c>
      <c r="P49" s="48"/>
      <c r="Q49" s="48"/>
      <c r="R49" s="48"/>
      <c r="S49" s="48"/>
      <c r="T49" s="48"/>
      <c r="U49" s="48"/>
    </row>
    <row r="50" spans="1:21" ht="30.75" customHeight="1">
      <c r="A50" s="48"/>
      <c r="B50" s="1163"/>
      <c r="C50" s="1164"/>
      <c r="D50" s="62"/>
      <c r="E50" s="1155" t="s">
        <v>17</v>
      </c>
      <c r="F50" s="1155"/>
      <c r="G50" s="1155"/>
      <c r="H50" s="1155"/>
      <c r="I50" s="1155"/>
      <c r="J50" s="1156"/>
      <c r="K50" s="63">
        <v>20</v>
      </c>
      <c r="L50" s="64">
        <v>14</v>
      </c>
      <c r="M50" s="64">
        <v>5</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v>2</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1605</v>
      </c>
      <c r="L52" s="64">
        <v>1660</v>
      </c>
      <c r="M52" s="64">
        <v>1779</v>
      </c>
      <c r="N52" s="64">
        <v>1982</v>
      </c>
      <c r="O52" s="65">
        <v>2049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1223</v>
      </c>
      <c r="L53" s="69">
        <v>1149</v>
      </c>
      <c r="M53" s="69">
        <v>1084</v>
      </c>
      <c r="N53" s="69">
        <v>1164</v>
      </c>
      <c r="O53" s="70">
        <v>1199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2016-04-27T07:18:00Z</cp:lastPrinted>
  <dcterms:created xsi:type="dcterms:W3CDTF">2016-02-15T01:40:48Z</dcterms:created>
  <dcterms:modified xsi:type="dcterms:W3CDTF">2016-04-27T07:18:31Z</dcterms:modified>
  <cp:category/>
</cp:coreProperties>
</file>