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14940" windowHeight="7785" tabRatio="8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AO35"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BW35" i="9"/>
  <c r="BE35" i="9"/>
  <c r="C35" i="9"/>
  <c r="CO34" i="9"/>
  <c r="CO35" i="9" s="1"/>
  <c r="BW34" i="9"/>
  <c r="BE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<sst xmlns="http://schemas.openxmlformats.org/spreadsheetml/2006/main" count="1056" uniqueCount="554">
  <si>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</si>
  <si>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</si>
  <si>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</si>
  <si>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</si>
  <si>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</si>
  <si>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</si>
  <si>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</si>
  <si>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</si>
  <si>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</si>
  <si>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</si>
  <si>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</si>
  <si>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</si>
  <si>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</si>
  <si>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</si>
  <si>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</si>
  <si>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</si>
  <si>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</si>
  <si>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</si>
  <si>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</si>
  <si>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</si>
  <si>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</si>
  <si>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</si>
  <si>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</si>
  <si>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</si>
  <si>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</si>
  <si>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</si>
  <si>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</si>
  <si>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</si>
  <si>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</si>
  <si>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</si>
  <si>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</si>
  <si>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</si>
  <si>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</si>
  <si>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</si>
  <si>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</si>
  <si>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</si>
  <si>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</si>
  <si>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</si>
  <si>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</si>
  <si>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</si>
  <si>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</si>
  <si>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</si>
  <si>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</si>
  <si>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</si>
  <si>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</si>
  <si>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</si>
  <si>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</si>
  <si>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</si>
  <si>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</si>
  <si>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</si>
  <si>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</si>
  <si>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</si>
  <si>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</si>
  <si>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</si>
  <si>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</si>
  <si>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</si>
  <si>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</si>
  <si>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</si>
  <si>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</si>
  <si>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</si>
  <si>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</si>
  <si>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</si>
  <si>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</si>
  <si>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</si>
  <si>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</si>
  <si>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</si>
  <si>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</si>
  <si>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</si>
  <si>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</si>
  <si>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</si>
  <si>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</si>
  <si>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</si>
  <si>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</si>
  <si>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</si>
  <si>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</si>
  <si>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</si>
  <si>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</si>
  <si>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</si>
  <si>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</si>
  <si>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</si>
  <si>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</si>
  <si>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</si>
  <si>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</si>
  <si>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</si>
  <si>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</si>
  <si>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</si>
  <si>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</si>
  <si>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</si>
  <si>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</si>
  <si>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</si>
  <si>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</si>
  <si>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</si>
  <si>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</si>
  <si>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</si>
  <si>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</si>
  <si>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</si>
  <si>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</si>
  <si>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</si>
  <si>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</si>
  <si>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</si>
  <si>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</si>
  <si>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</si>
  <si>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</si>
  <si>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</si>
  <si>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</si>
  <si>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</si>
  <si>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</si>
  <si>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</si>
  <si>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</si>
  <si>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</si>
  <si>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</si>
  <si>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</si>
  <si>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</si>
  <si>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</si>
  <si>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</si>
  <si>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</si>
  <si>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</si>
  <si>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</si>
  <si>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</si>
  <si>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</si>
  <si>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</si>
  <si>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</si>
  <si>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</si>
  <si>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</si>
  <si>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</si>
  <si>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</si>
  <si>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</si>
  <si>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</si>
  <si>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</si>
  <si>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</si>
  <si>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</si>
  <si>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</si>
  <si>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</si>
  <si>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</si>
  <si>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</si>
  <si>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</si>
  <si>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</si>
  <si>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</si>
  <si>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</si>
  <si>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</si>
  <si>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</si>
  <si>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</si>
  <si>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</si>
  <si>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</si>
  <si>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</si>
  <si>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</si>
  <si>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</si>
  <si>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</si>
  <si>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</si>
  <si>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</si>
  <si>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</si>
  <si>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</si>
  <si>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</si>
  <si>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</si>
  <si>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</si>
  <si>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</si>
  <si>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</si>
  <si>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</si>
  <si>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</si>
  <si>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</si>
  <si>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</si>
  <si>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</si>
  <si>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</si>
  <si>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</si>
  <si>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</si>
  <si>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</si>
  <si>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</si>
  <si>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</si>
  <si>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</si>
  <si>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</si>
  <si>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</si>
  <si>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</si>
  <si>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</si>
  <si>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</si>
  <si>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</si>
  <si>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</si>
  <si>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</si>
  <si>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</si>
  <si>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</si>
  <si>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</si>
  <si>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</si>
  <si>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</si>
  <si>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</si>
  <si>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</si>
  <si>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</si>
  <si>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</si>
  <si>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</si>
  <si>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</si>
  <si>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</si>
  <si>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</si>
  <si>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</si>
  <si>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</si>
  <si>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</si>
  <si>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</si>
  <si>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</si>
  <si>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</si>
  <si>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滋賀県湖南市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</si>
  <si>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</si>
  <si>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</si>
  <si>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</si>
  <si>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</si>
  <si>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</si>
  <si>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</si>
  <si>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</si>
  <si>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</si>
  <si>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</si>
  <si>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</si>
  <si>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</si>
  <si>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</si>
  <si>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</si>
  <si>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</si>
  <si>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</si>
  <si>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</si>
  <si>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</si>
  <si>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</si>
  <si>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</si>
  <si>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</si>
  <si>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</si>
  <si>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</si>
  <si>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</si>
  <si>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</si>
  <si>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</si>
  <si>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</si>
  <si>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</si>
  <si>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</si>
  <si>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</si>
  <si>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</si>
  <si>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</si>
  <si>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</si>
  <si>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</si>
  <si>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</si>
  <si>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</si>
  <si>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</si>
  <si>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</si>
  <si>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</si>
  <si>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</si>
  <si>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</si>
  <si>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</si>
  <si>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</si>
  <si>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</si>
  <si>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</si>
  <si>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</si>
  <si>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</si>
  <si>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</si>
  <si>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</si>
  <si>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</si>
  <si>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</si>
  <si>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</si>
  <si>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</si>
  <si>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</si>
  <si>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</si>
  <si>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</si>
  <si>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</si>
  <si>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</si>
  <si>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</si>
  <si>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</si>
  <si>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</si>
  <si>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</si>
  <si>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</si>
  <si>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</si>
  <si>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</si>
  <si>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</si>
  <si>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</si>
  <si>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</si>
  <si>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</si>
  <si>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</si>
  <si>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</si>
  <si>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</si>
  <si>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</si>
  <si>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</si>
  <si>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</si>
  <si>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</si>
  <si>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</si>
  <si>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</si>
  <si>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</si>
  <si>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</si>
  <si>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</si>
  <si>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</si>
  <si>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</si>
  <si>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</si>
  <si>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</si>
  <si>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</si>
  <si>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</si>
  <si>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</si>
  <si>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</si>
  <si>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</si>
  <si>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</si>
  <si>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</si>
  <si>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</si>
  <si>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</si>
  <si>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</si>
  <si>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</si>
  <si>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</si>
  <si>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</si>
  <si>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</si>
  <si>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</si>
  <si>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</si>
  <si>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</si>
  <si>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</si>
  <si>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</si>
  <si>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</si>
  <si>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</si>
  <si>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</si>
  <si>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</si>
  <si>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</si>
  <si>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</si>
  <si>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</si>
  <si>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</si>
  <si>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</si>
  <si>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</si>
  <si>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</si>
  <si>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</si>
  <si>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</si>
  <si>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</si>
  <si>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</si>
  <si>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</si>
  <si>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</si>
  <si>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</si>
  <si>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</si>
  <si>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</si>
  <si>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</si>
  <si>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</si>
  <si>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</si>
  <si>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</si>
  <si>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</si>
  <si>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</si>
  <si>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</si>
  <si>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</si>
  <si>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</si>
  <si>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</si>
  <si>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</si>
  <si>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</si>
  <si>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</si>
  <si>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</si>
  <si>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</si>
  <si>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</si>
  <si>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</si>
  <si>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</si>
  <si>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</si>
  <si>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</si>
  <si>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</si>
  <si>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</si>
  <si>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</si>
  <si>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</si>
  <si>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</si>
  <si>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滋賀県湖南市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</si>
  <si>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</si>
  <si>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</si>
  <si>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</si>
  <si>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</si>
  <si>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</si>
  <si>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</si>
  <si>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</si>
  <si>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</si>
  <si>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</si>
  <si>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</si>
  <si>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</si>
  <si>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</si>
  <si>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</si>
  <si>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</si>
  <si>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</si>
  <si>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</si>
  <si>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</si>
  <si>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</si>
  <si>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</si>
  <si>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</si>
  <si>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</si>
  <si>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</si>
  <si>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</si>
  <si>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</si>
  <si>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</si>
  <si>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</si>
  <si>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</si>
  <si>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</si>
  <si>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</si>
  <si>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</si>
  <si>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</si>
  <si>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</si>
  <si>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</si>
  <si>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</si>
  <si>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</si>
  <si>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</si>
  <si>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</si>
  <si>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</si>
  <si>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</si>
  <si>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</si>
  <si>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</si>
  <si>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</si>
  <si>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</si>
  <si>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</si>
  <si>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</si>
  <si>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</si>
  <si>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</si>
  <si>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</si>
  <si>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</si>
  <si>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</si>
  <si>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</si>
  <si>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</si>
  <si>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</si>
  <si>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</si>
  <si>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</si>
  <si>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</si>
  <si>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</si>
  <si>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</si>
  <si>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</si>
  <si>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</si>
  <si>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</si>
  <si>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</si>
  <si>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</si>
  <si>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</si>
  <si>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</si>
  <si>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</si>
  <si>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</si>
  <si>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</si>
  <si>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</si>
  <si>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</si>
  <si>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</si>
  <si>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</si>
  <si>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</si>
  <si>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</si>
  <si>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</si>
  <si>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</si>
  <si>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</si>
  <si>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</si>
  <si>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</si>
  <si>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</si>
  <si>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</si>
  <si>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</si>
  <si>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</si>
  <si>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</si>
  <si>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</si>
  <si>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</si>
  <si>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</si>
  <si>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</si>
  <si>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</si>
  <si>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</si>
  <si>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</si>
  <si>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</si>
  <si>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</si>
  <si>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</si>
  <si>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</si>
  <si>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</si>
  <si>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</si>
  <si>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</si>
  <si>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</si>
  <si>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</si>
  <si>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</si>
  <si>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</si>
  <si>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</si>
  <si>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</si>
  <si>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</si>
  <si>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</si>
  <si>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</si>
  <si>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</si>
  <si>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</si>
  <si>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</si>
  <si>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</si>
  <si>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</si>
  <si>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</si>
  <si>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</si>
  <si>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</si>
  <si>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</si>
  <si>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</si>
  <si>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</si>
  <si>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</si>
  <si>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</si>
  <si>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</si>
  <si>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</si>
  <si>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</si>
  <si>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</si>
  <si>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</si>
  <si>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</si>
  <si>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</si>
  <si>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</si>
  <si>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</si>
  <si>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</si>
  <si>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</si>
  <si>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</si>
  <si>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</si>
  <si>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</si>
  <si>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</si>
  <si>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</si>
  <si>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</si>
  <si>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</si>
  <si>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</si>
  <si>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</si>
  <si>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</si>
  <si>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</si>
  <si>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</si>
  <si>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</si>
  <si>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</si>
  <si>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</si>
  <si>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</si>
  <si>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</si>
  <si>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</si>
  <si>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</si>
  <si>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</si>
  <si>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</si>
  <si>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</si>
  <si>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</si>
  <si>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</si>
  <si>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</si>
  <si>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</si>
  <si>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</si>
  <si>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</si>
  <si>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</si>
  <si>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</si>
  <si>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</si>
  <si>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</si>
  <si>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</si>
  <si>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</si>
  <si>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</si>
  <si>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</si>
  <si>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</si>
  <si>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</si>
  <si>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</si>
  <si>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</si>
  <si>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</si>
  <si>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</si>
  <si>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</si>
  <si>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</si>
  <si>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</si>
  <si>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</si>
  <si>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2.09</t>
  </si>
  <si>
    <t>▲ 3.36</t>
  </si>
  <si>
    <t>▲ 2.20</t>
  </si>
  <si>
    <t>▲ 4.58</t>
  </si>
  <si>
    <t>水道事業会計</t>
  </si>
  <si>
    <t>一般会計</t>
  </si>
  <si>
    <t>国民健康保険特別会計</t>
  </si>
  <si>
    <t>介護保険特別会計</t>
  </si>
  <si>
    <t>下水道事業会計</t>
  </si>
  <si>
    <t>国民健康保険診療所特別会計</t>
  </si>
  <si>
    <t>▲ 0.05</t>
  </si>
  <si>
    <t>後期高齢者医療特別会計</t>
  </si>
  <si>
    <t>訪問看護ステーション事業特別会計</t>
  </si>
  <si>
    <t>▲ 0.03</t>
  </si>
  <si>
    <t>▲ 0.02</t>
  </si>
  <si>
    <t>▲ 0.00</t>
  </si>
  <si>
    <t>その他会計（赤字）</t>
  </si>
  <si>
    <t>▲ 0.15</t>
  </si>
  <si>
    <t>▲ 0.14</t>
  </si>
  <si>
    <t>その他会計（黒字）</t>
  </si>
  <si>
    <t>滋賀県市町村職員退職手当組合　一般会計</t>
    <rPh sb="0" eb="3">
      <t>シガケン</t>
    </rPh>
    <rPh sb="3" eb="6">
      <t>シチョウソン</t>
    </rPh>
    <rPh sb="6" eb="8">
      <t>ショクイン</t>
    </rPh>
    <rPh sb="8" eb="10">
      <t>タイショク</t>
    </rPh>
    <rPh sb="10" eb="12">
      <t>テアテ</t>
    </rPh>
    <rPh sb="12" eb="14">
      <t>クミアイ</t>
    </rPh>
    <rPh sb="15" eb="17">
      <t>イッパン</t>
    </rPh>
    <rPh sb="17" eb="19">
      <t>カイケイ</t>
    </rPh>
    <phoneticPr fontId="2"/>
  </si>
  <si>
    <t>公立甲賀病院組合　一般会計</t>
    <rPh sb="0" eb="2">
      <t>コウリツ</t>
    </rPh>
    <rPh sb="2" eb="4">
      <t>コウカ</t>
    </rPh>
    <rPh sb="4" eb="6">
      <t>ビョウイン</t>
    </rPh>
    <rPh sb="6" eb="8">
      <t>クミアイ</t>
    </rPh>
    <rPh sb="9" eb="11">
      <t>イッパン</t>
    </rPh>
    <rPh sb="11" eb="13">
      <t>カイケイ</t>
    </rPh>
    <phoneticPr fontId="2"/>
  </si>
  <si>
    <t>公立甲賀病院組合　病院事業会計</t>
    <rPh sb="0" eb="2">
      <t>コウリツ</t>
    </rPh>
    <rPh sb="2" eb="4">
      <t>コウカ</t>
    </rPh>
    <rPh sb="4" eb="6">
      <t>ビョウイン</t>
    </rPh>
    <rPh sb="6" eb="8">
      <t>クミアイ</t>
    </rPh>
    <rPh sb="9" eb="11">
      <t>ビョウイン</t>
    </rPh>
    <rPh sb="11" eb="13">
      <t>ジギョウ</t>
    </rPh>
    <rPh sb="13" eb="15">
      <t>カイケイ</t>
    </rPh>
    <phoneticPr fontId="2"/>
  </si>
  <si>
    <t>滋賀県市町村交通災害共済組合　一般会計</t>
    <rPh sb="0" eb="3">
      <t>シガケン</t>
    </rPh>
    <rPh sb="3" eb="6">
      <t>シチョウソン</t>
    </rPh>
    <rPh sb="6" eb="8">
      <t>コウツウ</t>
    </rPh>
    <rPh sb="8" eb="10">
      <t>サイガイ</t>
    </rPh>
    <rPh sb="10" eb="12">
      <t>キョウサイ</t>
    </rPh>
    <rPh sb="12" eb="14">
      <t>クミアイ</t>
    </rPh>
    <rPh sb="15" eb="17">
      <t>イッパン</t>
    </rPh>
    <rPh sb="17" eb="19">
      <t>カイケイ</t>
    </rPh>
    <phoneticPr fontId="2"/>
  </si>
  <si>
    <t>甲賀広域行政組合　一般会計</t>
    <rPh sb="0" eb="2">
      <t>コウカ</t>
    </rPh>
    <rPh sb="2" eb="4">
      <t>コウイキ</t>
    </rPh>
    <rPh sb="4" eb="6">
      <t>ギョウセイ</t>
    </rPh>
    <rPh sb="6" eb="8">
      <t>クミアイ</t>
    </rPh>
    <rPh sb="9" eb="11">
      <t>イッパン</t>
    </rPh>
    <rPh sb="11" eb="13">
      <t>カイケイ</t>
    </rPh>
    <phoneticPr fontId="2"/>
  </si>
  <si>
    <t>滋賀県市町村職員研修センター　一般会計</t>
    <rPh sb="0" eb="3">
      <t>シガケン</t>
    </rPh>
    <rPh sb="3" eb="6">
      <t>シチョウソン</t>
    </rPh>
    <rPh sb="6" eb="8">
      <t>ショクイン</t>
    </rPh>
    <rPh sb="8" eb="10">
      <t>ケンシュウ</t>
    </rPh>
    <rPh sb="15" eb="17">
      <t>イッパン</t>
    </rPh>
    <rPh sb="17" eb="19">
      <t>カイケイ</t>
    </rPh>
    <phoneticPr fontId="2"/>
  </si>
  <si>
    <t>滋賀県後期高齢者医療広域連合　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</si>
  <si>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　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</si>
  <si>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湖南市文化体育振興事業団</t>
    <rPh sb="0" eb="2">
      <t>コナン</t>
    </rPh>
    <rPh sb="2" eb="3">
      <t>シ</t>
    </rPh>
    <rPh sb="3" eb="5">
      <t>ブンカ</t>
    </rPh>
    <rPh sb="5" eb="7">
      <t>タイイク</t>
    </rPh>
    <rPh sb="7" eb="9">
      <t>シンコウ</t>
    </rPh>
    <rPh sb="9" eb="11">
      <t>ジギョウ</t>
    </rPh>
    <rPh sb="11" eb="12">
      <t>ダン</t>
    </rPh>
    <phoneticPr fontId="2"/>
  </si>
  <si>
    <t>石部公共サービス</t>
    <rPh sb="0" eb="2">
      <t>イシベ</t>
    </rPh>
    <rPh sb="2" eb="4">
      <t>コウキョウ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</si>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</sst>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22661</c:v>
                </c:pt>
                <c:pt idx="1">
                  <c:v>44427</c:v>
                </c:pt>
                <c:pt idx="2">
                  <c:v>72594</c:v>
                </c:pt>
                <c:pt idx="3">
                  <c:v>67473</c:v>
                </c:pt>
                <c:pt idx="4">
                  <c:v>65073</c:v>
                </c:pt>
              </c:numCache>
            </c:numRef>
          </c:val>
          <c:smooth val="0"/>
        </c:ser>
        <c:dLbls>
          <c:showLegendKey val="0"/>
          <c:showVal val="0"/>
          <c:showCatName val="0"/>
          <c:showSerName val="0"/>
          <c:showPercent val="0"/>
          <c:showBubbleSize val="0"/>
        </c:dLbls>
        <c:marker val="1"/>
        <c:smooth val="0"/>
        <c:axId val="135892352"/>
        <c:axId val="135992832"/>
      </c:lineChart>
      <c:catAx>
        <c:axId val="135892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992832"/>
        <c:crosses val="autoZero"/>
        <c:auto val="1"/>
        <c:lblAlgn val="ctr"/>
        <c:lblOffset val="100"/>
        <c:tickLblSkip val="1"/>
        <c:tickMarkSkip val="1"/>
        <c:noMultiLvlLbl val="0"/>
      </c:catAx>
      <c:valAx>
        <c:axId val="1359928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89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4.01</c:v>
                </c:pt>
                <c:pt idx="1">
                  <c:v>3.37</c:v>
                </c:pt>
                <c:pt idx="2">
                  <c:v>2.83</c:v>
                </c:pt>
                <c:pt idx="3">
                  <c:v>2.77</c:v>
                </c:pt>
                <c:pt idx="4">
                  <c:v>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13.55</c:v>
                </c:pt>
                <c:pt idx="1">
                  <c:v>14.14</c:v>
                </c:pt>
                <c:pt idx="2">
                  <c:v>13.45</c:v>
                </c:pt>
                <c:pt idx="3">
                  <c:v>13.06</c:v>
                </c:pt>
                <c:pt idx="4">
                  <c:v>10.57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9690368"/>
        <c:axId val="119692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0.75</c:v>
                </c:pt>
                <c:pt idx="1">
                  <c:v>-2.09</c:v>
                </c:pt>
                <c:pt idx="2">
                  <c:v>-3.36</c:v>
                </c:pt>
                <c:pt idx="3">
                  <c:v>-2.2000000000000002</c:v>
                </c:pt>
                <c:pt idx="4">
                  <c:v>-4.58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9690368"/>
        <c:axId val="119692288"/>
      </c:lineChart>
      <c:catAx>
        <c:axId val="1196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692288"/>
        <c:crosses val="autoZero"/>
        <c:auto val="1"/>
        <c:lblAlgn val="ctr"/>
        <c:lblOffset val="100"/>
        <c:tickLblSkip val="1"/>
        <c:tickMarkSkip val="1"/>
        <c:noMultiLvlLbl val="0"/>
      </c:catAx>
      <c:valAx>
        <c:axId val="11969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9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0.59</c:v>
                </c:pt>
                <c:pt idx="2">
                  <c:v>#N/A</c:v>
                </c:pt>
                <c:pt idx="3">
                  <c:v>0.91</c:v>
                </c:pt>
                <c:pt idx="4">
                  <c:v>#N/A</c:v>
                </c:pt>
                <c:pt idx="5">
                  <c:v>0.55000000000000004</c:v>
                </c:pt>
                <c:pt idx="6">
                  <c:v>#N/A</c:v>
                </c:pt>
                <c:pt idx="7">
                  <c:v>1.0900000000000001</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0.15</c:v>
                </c:pt>
                <c:pt idx="1">
                  <c:v>#N/A</c:v>
                </c:pt>
                <c:pt idx="2">
                  <c:v>0.14000000000000001</c:v>
                </c:pt>
                <c:pt idx="3">
                  <c:v>#N/A</c:v>
                </c:pt>
                <c:pt idx="4">
                  <c:v>0.14000000000000001</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0.03</c:v>
                </c:pt>
                <c:pt idx="1">
                  <c:v>#N/A</c:v>
                </c:pt>
                <c:pt idx="2">
                  <c:v>0.02</c:v>
                </c:pt>
                <c:pt idx="3">
                  <c:v>#N/A</c:v>
                </c:pt>
                <c:pt idx="4">
                  <c:v>0.02</c:v>
                </c:pt>
                <c:pt idx="5">
                  <c:v>#N/A</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0.09</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0.05</c:v>
                </c:pt>
                <c:pt idx="1">
                  <c:v>#N/A</c:v>
                </c:pt>
                <c:pt idx="2">
                  <c:v>#N/A</c:v>
                </c:pt>
                <c:pt idx="3">
                  <c:v>0.02</c:v>
                </c:pt>
                <c:pt idx="4">
                  <c:v>#N/A</c:v>
                </c:pt>
                <c:pt idx="5">
                  <c:v>0.22</c:v>
                </c:pt>
                <c:pt idx="6">
                  <c:v>#N/A</c:v>
                </c:pt>
                <c:pt idx="7">
                  <c:v>0.22</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0.21</c:v>
                </c:pt>
                <c:pt idx="2">
                  <c:v>#N/A</c:v>
                </c:pt>
                <c:pt idx="3">
                  <c:v>0.06</c:v>
                </c:pt>
                <c:pt idx="4">
                  <c:v>#N/A</c:v>
                </c:pt>
                <c:pt idx="5">
                  <c:v>0.56999999999999995</c:v>
                </c:pt>
                <c:pt idx="6">
                  <c:v>#N/A</c:v>
                </c:pt>
                <c:pt idx="7">
                  <c:v>0.26</c:v>
                </c:pt>
                <c:pt idx="8">
                  <c:v>#N/A</c:v>
                </c:pt>
                <c:pt idx="9">
                  <c:v>0.63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c:v>
                </c:pt>
                <c:pt idx="2">
                  <c:v>#N/A</c:v>
                </c:pt>
                <c:pt idx="3">
                  <c:v>0.98</c:v>
                </c:pt>
                <c:pt idx="4">
                  <c:v>#N/A</c:v>
                </c:pt>
                <c:pt idx="5">
                  <c:v>2.66</c:v>
                </c:pt>
                <c:pt idx="6">
                  <c:v>#N/A</c:v>
                </c:pt>
                <c:pt idx="7">
                  <c:v>1.06</c:v>
                </c:pt>
                <c:pt idx="8">
                  <c:v>#N/A</c:v>
                </c:pt>
                <c:pt idx="9">
                  <c:v>0.88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4.17</c:v>
                </c:pt>
                <c:pt idx="2">
                  <c:v>#N/A</c:v>
                </c:pt>
                <c:pt idx="3">
                  <c:v>3.52</c:v>
                </c:pt>
                <c:pt idx="4">
                  <c:v>#N/A</c:v>
                </c:pt>
                <c:pt idx="5">
                  <c:v>2.98</c:v>
                </c:pt>
                <c:pt idx="6">
                  <c:v>#N/A</c:v>
                </c:pt>
                <c:pt idx="7">
                  <c:v>2.76</c:v>
                </c:pt>
                <c:pt idx="8">
                  <c:v>#N/A</c:v>
                </c:pt>
                <c:pt idx="9">
                  <c:v>2.4900000000000002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6.09</c:v>
                </c:pt>
                <c:pt idx="2">
                  <c:v>#N/A</c:v>
                </c:pt>
                <c:pt idx="3">
                  <c:v>6.23</c:v>
                </c:pt>
                <c:pt idx="4">
                  <c:v>#N/A</c:v>
                </c:pt>
                <c:pt idx="5">
                  <c:v>6.78</c:v>
                </c:pt>
                <c:pt idx="6">
                  <c:v>#N/A</c:v>
                </c:pt>
                <c:pt idx="7">
                  <c:v>6.51</c:v>
                </c:pt>
                <c:pt idx="8">
                  <c:v>#N/A</c:v>
                </c:pt>
                <c:pt idx="9">
                  <c:v>7.52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2326272"/>
        <c:axId val="192336256"/>
      </c:barChart>
      <c:catAx>
        <c:axId val="1923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336256"/>
        <c:crosses val="autoZero"/>
        <c:auto val="1"/>
        <c:lblAlgn val="ctr"/>
        <c:lblOffset val="100"/>
        <c:tickLblSkip val="1"/>
        <c:tickMarkSkip val="1"/>
        <c:noMultiLvlLbl val="0"/>
      </c:catAx>
      <c:valAx>
        <c:axId val="19233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32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1779</c:v>
                </c:pt>
                <c:pt idx="5">
                  <c:v>1982</c:v>
                </c:pt>
                <c:pt idx="8">
                  <c:v>2049</c:v>
                </c:pt>
                <c:pt idx="11">
                  <c:v>2010</c:v>
                </c:pt>
                <c:pt idx="14">
                  <c:v>2095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5</c:v>
                </c:pt>
                <c:pt idx="6">
                  <c:v>5</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181</c:v>
                </c:pt>
                <c:pt idx="3">
                  <c:v>183</c:v>
                </c:pt>
                <c:pt idx="6">
                  <c:v>244</c:v>
                </c:pt>
                <c:pt idx="9">
                  <c:v>242</c:v>
                </c:pt>
                <c:pt idx="12">
                  <c:v>283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648</c:v>
                </c:pt>
                <c:pt idx="3">
                  <c:v>660</c:v>
                </c:pt>
                <c:pt idx="6">
                  <c:v>607</c:v>
                </c:pt>
                <c:pt idx="9">
                  <c:v>610</c:v>
                </c:pt>
                <c:pt idx="12">
                  <c:v>447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2028</c:v>
                </c:pt>
                <c:pt idx="3">
                  <c:v>2297</c:v>
                </c:pt>
                <c:pt idx="6">
                  <c:v>2391</c:v>
                </c:pt>
                <c:pt idx="9">
                  <c:v>2295</c:v>
                </c:pt>
                <c:pt idx="12">
                  <c:v>2273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2489344"/>
        <c:axId val="192499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1084</c:v>
                </c:pt>
                <c:pt idx="2">
                  <c:v>#N/A</c:v>
                </c:pt>
                <c:pt idx="3">
                  <c:v>#N/A</c:v>
                </c:pt>
                <c:pt idx="4">
                  <c:v>1164</c:v>
                </c:pt>
                <c:pt idx="5">
                  <c:v>#N/A</c:v>
                </c:pt>
                <c:pt idx="6">
                  <c:v>#N/A</c:v>
                </c:pt>
                <c:pt idx="7">
                  <c:v>1199</c:v>
                </c:pt>
                <c:pt idx="8">
                  <c:v>#N/A</c:v>
                </c:pt>
                <c:pt idx="9">
                  <c:v>#N/A</c:v>
                </c:pt>
                <c:pt idx="10">
                  <c:v>1138</c:v>
                </c:pt>
                <c:pt idx="11">
                  <c:v>#N/A</c:v>
                </c:pt>
                <c:pt idx="12">
                  <c:v>#N/A</c:v>
                </c:pt>
                <c:pt idx="13">
                  <c:v>908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2489344"/>
        <c:axId val="192499712"/>
      </c:lineChart>
      <c:catAx>
        <c:axId val="19248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499712"/>
        <c:crosses val="autoZero"/>
        <c:auto val="1"/>
        <c:lblAlgn val="ctr"/>
        <c:lblOffset val="100"/>
        <c:tickLblSkip val="1"/>
        <c:tickMarkSkip val="1"/>
        <c:noMultiLvlLbl val="0"/>
      </c:catAx>
      <c:valAx>
        <c:axId val="19249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48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25731</c:v>
                </c:pt>
                <c:pt idx="5">
                  <c:v>26560</c:v>
                </c:pt>
                <c:pt idx="8">
                  <c:v>27954</c:v>
                </c:pt>
                <c:pt idx="11">
                  <c:v>28114</c:v>
                </c:pt>
                <c:pt idx="14">
                  <c:v>27723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262</c:v>
                </c:pt>
                <c:pt idx="11">
                  <c:v>261</c:v>
                </c:pt>
                <c:pt idx="14">
                  <c:v>265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2772</c:v>
                </c:pt>
                <c:pt idx="5">
                  <c:v>2941</c:v>
                </c:pt>
                <c:pt idx="8">
                  <c:v>2556</c:v>
                </c:pt>
                <c:pt idx="11">
                  <c:v>2773</c:v>
                </c:pt>
                <c:pt idx="14">
                  <c:v>2621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773</c:v>
                </c:pt>
                <c:pt idx="3">
                  <c:v>931</c:v>
                </c:pt>
                <c:pt idx="6">
                  <c:v>694</c:v>
                </c:pt>
                <c:pt idx="9">
                  <c:v>638</c:v>
                </c:pt>
                <c:pt idx="12">
                  <c:v>832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2695</c:v>
                </c:pt>
                <c:pt idx="3">
                  <c:v>2935</c:v>
                </c:pt>
                <c:pt idx="6">
                  <c:v>2639</c:v>
                </c:pt>
                <c:pt idx="9">
                  <c:v>2267</c:v>
                </c:pt>
                <c:pt idx="12">
                  <c:v>2062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8916</c:v>
                </c:pt>
                <c:pt idx="3">
                  <c:v>9157</c:v>
                </c:pt>
                <c:pt idx="6">
                  <c:v>8614</c:v>
                </c:pt>
                <c:pt idx="9">
                  <c:v>8319</c:v>
                </c:pt>
                <c:pt idx="12">
                  <c:v>7285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22785</c:v>
                </c:pt>
                <c:pt idx="3">
                  <c:v>23505</c:v>
                </c:pt>
                <c:pt idx="6">
                  <c:v>24803</c:v>
                </c:pt>
                <c:pt idx="9">
                  <c:v>26491</c:v>
                </c:pt>
                <c:pt idx="12">
                  <c:v>27099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9674624"/>
        <c:axId val="189676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6678</c:v>
                </c:pt>
                <c:pt idx="2">
                  <c:v>#N/A</c:v>
                </c:pt>
                <c:pt idx="3">
                  <c:v>#N/A</c:v>
                </c:pt>
                <c:pt idx="4">
                  <c:v>7033</c:v>
                </c:pt>
                <c:pt idx="5">
                  <c:v>#N/A</c:v>
                </c:pt>
                <c:pt idx="6">
                  <c:v>#N/A</c:v>
                </c:pt>
                <c:pt idx="7">
                  <c:v>5977</c:v>
                </c:pt>
                <c:pt idx="8">
                  <c:v>#N/A</c:v>
                </c:pt>
                <c:pt idx="9">
                  <c:v>#N/A</c:v>
                </c:pt>
                <c:pt idx="10">
                  <c:v>6568</c:v>
                </c:pt>
                <c:pt idx="11">
                  <c:v>#N/A</c:v>
                </c:pt>
                <c:pt idx="12">
                  <c:v>#N/A</c:v>
                </c:pt>
                <c:pt idx="13">
                  <c:v>6668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9674624"/>
        <c:axId val="189676544"/>
      </c:lineChart>
      <c:catAx>
        <c:axId val="1896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676544"/>
        <c:crosses val="autoZero"/>
        <c:auto val="1"/>
        <c:lblAlgn val="ctr"/>
        <c:lblOffset val="100"/>
        <c:tickLblSkip val="1"/>
        <c:tickMarkSkip val="1"/>
        <c:noMultiLvlLbl val="0"/>
      </c:catAx>
      <c:valAx>
        <c:axId val="18967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6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懸案事項であった老朽化した義務教育施設の耐震化事業、市町村合併による旧町域の均衡ある発展に資する事業を平成</a:t>
          </a:r>
          <a:r>
            <a:rPr lang="en-US" altLang="ja-JP" sz="1400">
              <a:solidFill>
                <a:schemeClr val="dk1"/>
              </a:solidFill>
              <a:effectLst/>
              <a:latin typeface="+mn-lt"/>
              <a:ea typeface="+mn-ea"/>
              <a:cs typeface="+mn-cs"/>
            </a:rPr>
            <a:t>16</a:t>
          </a:r>
          <a:r>
            <a:rPr lang="ja-JP" altLang="ja-JP" sz="1400">
              <a:solidFill>
                <a:schemeClr val="dk1"/>
              </a:solidFill>
              <a:effectLst/>
              <a:latin typeface="+mn-lt"/>
              <a:ea typeface="+mn-ea"/>
              <a:cs typeface="+mn-cs"/>
            </a:rPr>
            <a:t>年の合併以降積極的に実施してきたことにより元利償還金は依然として高い状態である。</a:t>
          </a:r>
          <a:endParaRPr lang="ja-JP" altLang="ja-JP" sz="1400">
            <a:effectLst/>
          </a:endParaRPr>
        </a:p>
        <a:p>
          <a:r>
            <a:rPr lang="ja-JP" altLang="ja-JP" sz="1400">
              <a:solidFill>
                <a:schemeClr val="dk1"/>
              </a:solidFill>
              <a:effectLst/>
              <a:latin typeface="+mn-lt"/>
              <a:ea typeface="+mn-ea"/>
              <a:cs typeface="+mn-cs"/>
            </a:rPr>
            <a:t>　算入公債費等においては元利償還金の対象が臨時財政対策債</a:t>
          </a:r>
          <a:r>
            <a:rPr lang="ja-JP" altLang="en-US" sz="1400">
              <a:solidFill>
                <a:schemeClr val="dk1"/>
              </a:solidFill>
              <a:effectLst/>
              <a:latin typeface="+mn-lt"/>
              <a:ea typeface="+mn-ea"/>
              <a:cs typeface="+mn-cs"/>
            </a:rPr>
            <a:t>およ</a:t>
          </a:r>
          <a:r>
            <a:rPr lang="ja-JP" altLang="ja-JP" sz="1400">
              <a:solidFill>
                <a:schemeClr val="dk1"/>
              </a:solidFill>
              <a:effectLst/>
              <a:latin typeface="+mn-lt"/>
              <a:ea typeface="+mn-ea"/>
              <a:cs typeface="+mn-cs"/>
            </a:rPr>
            <a:t>び旧合併特例事業であるため元利償還金に比例し増加傾向にある。</a:t>
          </a:r>
          <a:endParaRPr lang="ja-JP" altLang="ja-JP" sz="1400">
            <a:effectLst/>
          </a:endParaRPr>
        </a:p>
        <a:p>
          <a:r>
            <a:rPr lang="ja-JP" altLang="ja-JP" sz="1400">
              <a:solidFill>
                <a:schemeClr val="dk1"/>
              </a:solidFill>
              <a:effectLst/>
              <a:latin typeface="+mn-lt"/>
              <a:ea typeface="+mn-ea"/>
              <a:cs typeface="+mn-cs"/>
            </a:rPr>
            <a:t>　このことから現状では実質公債費比率は横ばい傾向にあるが今後実施する大型投資的事業においては後年に過度の負担とならないよう費用対効果、事業手法等を見極め実施していく。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公営企業債等繰入見込額については、最大値であった平成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年度と比較すると下水道事業会計における起債残高の減少に伴い</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7,223</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千円減少</a:t>
          </a:r>
          <a:r>
            <a:rPr kumimoji="1" lang="ja-JP" altLang="en-US" sz="1400">
              <a:solidFill>
                <a:schemeClr val="dk1"/>
              </a:solidFill>
              <a:effectLst/>
              <a:latin typeface="+mn-lt"/>
              <a:ea typeface="+mn-ea"/>
              <a:cs typeface="+mn-cs"/>
            </a:rPr>
            <a:t>しているが</a:t>
          </a:r>
          <a:r>
            <a:rPr kumimoji="1" lang="ja-JP" altLang="ja-JP" sz="1400">
              <a:solidFill>
                <a:schemeClr val="dk1"/>
              </a:solidFill>
              <a:effectLst/>
              <a:latin typeface="+mn-lt"/>
              <a:ea typeface="+mn-ea"/>
              <a:cs typeface="+mn-cs"/>
            </a:rPr>
            <a:t>、一般会計等に係る地方債の現在高において、学校教育施設の耐震化事業等による地方債発行額の増加により、対前年度比</a:t>
          </a:r>
          <a:r>
            <a:rPr kumimoji="1" lang="en-US" altLang="ja-JP" sz="1400">
              <a:solidFill>
                <a:schemeClr val="dk1"/>
              </a:solidFill>
              <a:effectLst/>
              <a:latin typeface="+mn-lt"/>
              <a:ea typeface="+mn-ea"/>
              <a:cs typeface="+mn-cs"/>
            </a:rPr>
            <a:t>6</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808</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千</a:t>
          </a:r>
          <a:r>
            <a:rPr kumimoji="1" lang="ja-JP" altLang="ja-JP" sz="1400">
              <a:solidFill>
                <a:schemeClr val="dk1"/>
              </a:solidFill>
              <a:effectLst/>
              <a:latin typeface="+mn-lt"/>
              <a:ea typeface="+mn-ea"/>
              <a:cs typeface="+mn-cs"/>
            </a:rPr>
            <a:t>円の増加とな</a:t>
          </a:r>
          <a:r>
            <a:rPr kumimoji="1" lang="ja-JP" altLang="en-US" sz="1400">
              <a:solidFill>
                <a:schemeClr val="dk1"/>
              </a:solidFill>
              <a:effectLst/>
              <a:latin typeface="+mn-lt"/>
              <a:ea typeface="+mn-ea"/>
              <a:cs typeface="+mn-cs"/>
            </a:rPr>
            <a:t>っている。一方、</a:t>
          </a:r>
          <a:r>
            <a:rPr kumimoji="1" lang="ja-JP" altLang="ja-JP" sz="1400">
              <a:solidFill>
                <a:schemeClr val="dk1"/>
              </a:solidFill>
              <a:effectLst/>
              <a:latin typeface="+mn-lt"/>
              <a:ea typeface="+mn-ea"/>
              <a:cs typeface="+mn-cs"/>
            </a:rPr>
            <a:t>充当可能基金については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有事の際の財源として標準財政規模の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％を目標に積立て</a:t>
          </a:r>
          <a:r>
            <a:rPr kumimoji="1" lang="ja-JP" altLang="en-US" sz="1400">
              <a:solidFill>
                <a:schemeClr val="dk1"/>
              </a:solidFill>
              <a:effectLst/>
              <a:latin typeface="+mn-lt"/>
              <a:ea typeface="+mn-ea"/>
              <a:cs typeface="+mn-cs"/>
            </a:rPr>
            <a:t>ている</a:t>
          </a:r>
          <a:r>
            <a:rPr kumimoji="1" lang="ja-JP" altLang="ja-JP" sz="1400">
              <a:solidFill>
                <a:schemeClr val="dk1"/>
              </a:solidFill>
              <a:effectLst/>
              <a:latin typeface="+mn-lt"/>
              <a:ea typeface="+mn-ea"/>
              <a:cs typeface="+mn-cs"/>
            </a:rPr>
            <a:t>財政調整基金</a:t>
          </a:r>
          <a:r>
            <a:rPr kumimoji="1" lang="ja-JP" altLang="en-US" sz="1400">
              <a:solidFill>
                <a:schemeClr val="dk1"/>
              </a:solidFill>
              <a:effectLst/>
              <a:latin typeface="+mn-lt"/>
              <a:ea typeface="+mn-ea"/>
              <a:cs typeface="+mn-cs"/>
            </a:rPr>
            <a:t>が、財源不足による取崩しにより対前年度比</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8,777</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千円</a:t>
          </a:r>
          <a:r>
            <a:rPr kumimoji="1" lang="ja-JP" altLang="en-US" sz="1400">
              <a:solidFill>
                <a:schemeClr val="dk1"/>
              </a:solidFill>
              <a:effectLst/>
              <a:latin typeface="+mn-lt"/>
              <a:ea typeface="+mn-ea"/>
              <a:cs typeface="+mn-cs"/>
            </a:rPr>
            <a:t>の減少となり</a:t>
          </a:r>
          <a:r>
            <a:rPr kumimoji="1" lang="ja-JP" altLang="ja-JP" sz="1400">
              <a:solidFill>
                <a:schemeClr val="dk1"/>
              </a:solidFill>
              <a:effectLst/>
              <a:latin typeface="+mn-lt"/>
              <a:ea typeface="+mn-ea"/>
              <a:cs typeface="+mn-cs"/>
            </a:rPr>
            <a:t>、将来負担比率の分子は近年増加傾向となっている。</a:t>
          </a:r>
          <a:endParaRPr lang="ja-JP" altLang="ja-JP" sz="1400">
            <a:effectLst/>
          </a:endParaRPr>
        </a:p>
        <a:p>
          <a:r>
            <a:rPr kumimoji="1" lang="ja-JP" altLang="ja-JP" sz="1400">
              <a:solidFill>
                <a:schemeClr val="dk1"/>
              </a:solidFill>
              <a:effectLst/>
              <a:latin typeface="+mn-lt"/>
              <a:ea typeface="+mn-ea"/>
              <a:cs typeface="+mn-cs"/>
            </a:rPr>
            <a:t>　いずれの年度も早期健全化基準未満ではあるが、今後も、事業内容等の十分な協議・検討のもとに、真に必要な地方債の発行を行いながら、財政の健全化を図る。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55,104
52,710
70.40
20,770,431
20,357,207
309,503
12,380,337
27,098,599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a:t>
          </a:r>
          <a:r>
            <a:rPr kumimoji="1" lang="ja-JP" altLang="en-US" sz="1100">
              <a:solidFill>
                <a:schemeClr val="dk1"/>
              </a:solidFill>
              <a:effectLst/>
              <a:latin typeface="+mn-lt"/>
              <a:ea typeface="+mn-ea"/>
              <a:cs typeface="+mn-cs"/>
            </a:rPr>
            <a:t>要因である</a:t>
          </a:r>
          <a:r>
            <a:rPr kumimoji="1" lang="ja-JP" altLang="ja-JP" sz="1100">
              <a:solidFill>
                <a:schemeClr val="dk1"/>
              </a:solidFill>
              <a:effectLst/>
              <a:latin typeface="+mn-lt"/>
              <a:ea typeface="+mn-ea"/>
              <a:cs typeface="+mn-cs"/>
            </a:rPr>
            <a:t>。今後も課税客体の的確な把握とともに、税収の確保に努める。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41728</xdr:rowOff>
    </xdr:to>
    <xdr:cxnSp macro="">
      <xdr:nvCxnSpPr>
        <xdr:cNvPr id="70" name="直線コネクタ 69"/>
        <xdr:cNvCxnSpPr/>
      </xdr:nvCxnSpPr>
      <xdr:spPr>
        <a:xfrm>
          <a:off x="4114800" y="70367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7257</xdr:rowOff>
    </xdr:to>
    <xdr:cxnSp macro="">
      <xdr:nvCxnSpPr>
        <xdr:cNvPr id="73" name="直線コネクタ 72"/>
        <xdr:cNvCxnSpPr/>
      </xdr:nvCxnSpPr>
      <xdr:spPr>
        <a:xfrm>
          <a:off x="3225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7257</xdr:rowOff>
    </xdr:to>
    <xdr:cxnSp macro="">
      <xdr:nvCxnSpPr>
        <xdr:cNvPr id="76" name="直線コネクタ 75"/>
        <xdr:cNvCxnSpPr/>
      </xdr:nvCxnSpPr>
      <xdr:spPr>
        <a:xfrm>
          <a:off x="2336800" y="703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7257</xdr:rowOff>
    </xdr:to>
    <xdr:cxnSp macro="">
      <xdr:nvCxnSpPr>
        <xdr:cNvPr id="79" name="直線コネクタ 78"/>
        <xdr:cNvCxnSpPr/>
      </xdr:nvCxnSpPr>
      <xdr:spPr>
        <a:xfrm>
          <a:off x="1447800" y="70194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162378</xdr:rowOff>
    </xdr:from>
    <xdr:to>
      <xdr:col>7</xdr:col>
      <xdr:colOff>203200</xdr:colOff>
      <xdr:row>41</xdr:row>
      <xdr:rowOff>92528</xdr:rowOff>
    </xdr:to>
    <xdr:sp macro="" textlink="">
      <xdr:nvSpPr>
        <xdr:cNvPr id="89" name="円/楕円 88"/>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7455</xdr:rowOff>
    </xdr:from>
    <xdr:ext cx="762000" cy="259045"/>
    <xdr:sp macro="" textlink="">
      <xdr:nvSpPr>
        <xdr:cNvPr id="90"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127907</xdr:rowOff>
    </xdr:from>
    <xdr:to>
      <xdr:col>6</xdr:col>
      <xdr:colOff>50800</xdr:colOff>
      <xdr:row>41</xdr:row>
      <xdr:rowOff>58057</xdr:rowOff>
    </xdr:to>
    <xdr:sp macro="" textlink="">
      <xdr:nvSpPr>
        <xdr:cNvPr id="91" name="円/楕円 90"/>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68234</xdr:rowOff>
    </xdr:from>
    <xdr:ext cx="736600" cy="259045"/>
    <xdr:sp macro="" textlink="">
      <xdr:nvSpPr>
        <xdr:cNvPr id="92" name="テキスト ボックス 91"/>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127907</xdr:rowOff>
    </xdr:from>
    <xdr:to>
      <xdr:col>4</xdr:col>
      <xdr:colOff>533400</xdr:colOff>
      <xdr:row>41</xdr:row>
      <xdr:rowOff>58057</xdr:rowOff>
    </xdr:to>
    <xdr:sp macro="" textlink="">
      <xdr:nvSpPr>
        <xdr:cNvPr id="93" name="円/楕円 92"/>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68234</xdr:rowOff>
    </xdr:from>
    <xdr:ext cx="762000" cy="259045"/>
    <xdr:sp macro="" textlink="">
      <xdr:nvSpPr>
        <xdr:cNvPr id="94" name="テキスト ボックス 93"/>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5" name="円/楕円 94"/>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6" name="テキスト ボックス 95"/>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7" name="円/楕円 96"/>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50999</xdr:rowOff>
    </xdr:from>
    <xdr:ext cx="762000" cy="259045"/>
    <xdr:sp macro="" textlink="">
      <xdr:nvSpPr>
        <xdr:cNvPr id="98" name="テキスト ボックス 97"/>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合併以降両町の均衡ある発展に資する事業および義務教育施設の耐震化事業等を積極的に実施してきたことによる公債費の増、</a:t>
          </a:r>
          <a:r>
            <a:rPr kumimoji="1" lang="ja-JP" altLang="en-US" sz="1100">
              <a:solidFill>
                <a:schemeClr val="dk1"/>
              </a:solidFill>
              <a:effectLst/>
              <a:latin typeface="+mn-lt"/>
              <a:ea typeface="+mn-ea"/>
              <a:cs typeface="+mn-cs"/>
            </a:rPr>
            <a:t>障害福祉サービスの利用増加による扶助費の増、</a:t>
          </a:r>
          <a:r>
            <a:rPr kumimoji="1" lang="ja-JP" altLang="ja-JP" sz="1100">
              <a:solidFill>
                <a:schemeClr val="dk1"/>
              </a:solidFill>
              <a:effectLst/>
              <a:latin typeface="+mn-lt"/>
              <a:ea typeface="+mn-ea"/>
              <a:cs typeface="+mn-cs"/>
            </a:rPr>
            <a:t>保育園における待機児童減少対策として臨時保育士の雇用</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より経常的支出額が増加し比率が</a:t>
          </a:r>
          <a:r>
            <a:rPr kumimoji="1" lang="ja-JP" altLang="en-US" sz="1100">
              <a:solidFill>
                <a:schemeClr val="dk1"/>
              </a:solidFill>
              <a:effectLst/>
              <a:latin typeface="+mn-lt"/>
              <a:ea typeface="+mn-ea"/>
              <a:cs typeface="+mn-cs"/>
            </a:rPr>
            <a:t>高い水準に</a:t>
          </a:r>
          <a:r>
            <a:rPr kumimoji="1" lang="ja-JP" altLang="ja-JP" sz="1100">
              <a:solidFill>
                <a:schemeClr val="dk1"/>
              </a:solidFill>
              <a:effectLst/>
              <a:latin typeface="+mn-lt"/>
              <a:ea typeface="+mn-ea"/>
              <a:cs typeface="+mn-cs"/>
            </a:rPr>
            <a:t>ある。また、公共施設の管理運営について指定管理制度を積極的に活用しているが必ずしも経費節減にはつながっていないため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公共施設等総合管理計画に基づく施設の統廃合を積極的に進め施設の総量縮減による経費の節減に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長期財政計画の最終年度である平成</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年度決算まで</a:t>
          </a:r>
          <a:r>
            <a:rPr kumimoji="1" lang="en-US" altLang="ja-JP" sz="1100">
              <a:solidFill>
                <a:schemeClr val="dk1"/>
              </a:solidFill>
              <a:effectLst/>
              <a:latin typeface="+mn-lt"/>
              <a:ea typeface="+mn-ea"/>
              <a:cs typeface="+mn-cs"/>
            </a:rPr>
            <a:t>90.7</a:t>
          </a:r>
          <a:r>
            <a:rPr kumimoji="1" lang="ja-JP" altLang="ja-JP" sz="1100">
              <a:solidFill>
                <a:schemeClr val="dk1"/>
              </a:solidFill>
              <a:effectLst/>
              <a:latin typeface="+mn-lt"/>
              <a:ea typeface="+mn-ea"/>
              <a:cs typeface="+mn-cs"/>
            </a:rPr>
            <a:t>％以下を</a:t>
          </a:r>
          <a:r>
            <a:rPr kumimoji="1" lang="ja-JP" altLang="en-US" sz="1100">
              <a:solidFill>
                <a:schemeClr val="dk1"/>
              </a:solidFill>
              <a:effectLst/>
              <a:latin typeface="+mn-lt"/>
              <a:ea typeface="+mn-ea"/>
              <a:cs typeface="+mn-cs"/>
            </a:rPr>
            <a:t>期間中の</a:t>
          </a:r>
          <a:r>
            <a:rPr kumimoji="1" lang="ja-JP" altLang="ja-JP" sz="1100">
              <a:solidFill>
                <a:schemeClr val="dk1"/>
              </a:solidFill>
              <a:effectLst/>
              <a:latin typeface="+mn-lt"/>
              <a:ea typeface="+mn-ea"/>
              <a:cs typeface="+mn-cs"/>
            </a:rPr>
            <a:t>目標に</a:t>
          </a:r>
          <a:r>
            <a:rPr kumimoji="1" lang="ja-JP" altLang="en-US" sz="1100">
              <a:solidFill>
                <a:schemeClr val="dk1"/>
              </a:solidFill>
              <a:effectLst/>
              <a:latin typeface="+mn-lt"/>
              <a:ea typeface="+mn-ea"/>
              <a:cs typeface="+mn-cs"/>
            </a:rPr>
            <a:t>定め、改善に</a:t>
          </a:r>
          <a:r>
            <a:rPr kumimoji="1" lang="ja-JP" altLang="ja-JP" sz="110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64</xdr:row>
      <xdr:rowOff>11219</xdr:rowOff>
    </xdr:to>
    <xdr:cxnSp macro="">
      <xdr:nvCxnSpPr>
        <xdr:cNvPr id="133" name="直線コネクタ 132"/>
        <xdr:cNvCxnSpPr/>
      </xdr:nvCxnSpPr>
      <xdr:spPr>
        <a:xfrm flipV="1">
          <a:off x="4114800" y="10891520"/>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158538</xdr:rowOff>
    </xdr:from>
    <xdr:to>
      <xdr:col>6</xdr:col>
      <xdr:colOff>0</xdr:colOff>
      <xdr:row>64</xdr:row>
      <xdr:rowOff>11219</xdr:rowOff>
    </xdr:to>
    <xdr:cxnSp macro="">
      <xdr:nvCxnSpPr>
        <xdr:cNvPr id="136" name="直線コネクタ 135"/>
        <xdr:cNvCxnSpPr/>
      </xdr:nvCxnSpPr>
      <xdr:spPr>
        <a:xfrm>
          <a:off x="3225800" y="1095988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158538</xdr:rowOff>
    </xdr:from>
    <xdr:to>
      <xdr:col>4</xdr:col>
      <xdr:colOff>482600</xdr:colOff>
      <xdr:row>63</xdr:row>
      <xdr:rowOff>162560</xdr:rowOff>
    </xdr:to>
    <xdr:cxnSp macro="">
      <xdr:nvCxnSpPr>
        <xdr:cNvPr id="139" name="直線コネクタ 138"/>
        <xdr:cNvCxnSpPr/>
      </xdr:nvCxnSpPr>
      <xdr:spPr>
        <a:xfrm flipV="1">
          <a:off x="2336800" y="109598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63</xdr:row>
      <xdr:rowOff>162560</xdr:rowOff>
    </xdr:to>
    <xdr:cxnSp macro="">
      <xdr:nvCxnSpPr>
        <xdr:cNvPr id="142" name="直線コネクタ 141"/>
        <xdr:cNvCxnSpPr/>
      </xdr:nvCxnSpPr>
      <xdr:spPr>
        <a:xfrm>
          <a:off x="1447800" y="109076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52" name="円/楕円 151"/>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3"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131869</xdr:rowOff>
    </xdr:from>
    <xdr:to>
      <xdr:col>6</xdr:col>
      <xdr:colOff>50800</xdr:colOff>
      <xdr:row>64</xdr:row>
      <xdr:rowOff>62019</xdr:rowOff>
    </xdr:to>
    <xdr:sp macro="" textlink="">
      <xdr:nvSpPr>
        <xdr:cNvPr id="154" name="円/楕円 153"/>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46796</xdr:rowOff>
    </xdr:from>
    <xdr:ext cx="736600" cy="259045"/>
    <xdr:sp macro="" textlink="">
      <xdr:nvSpPr>
        <xdr:cNvPr id="155" name="テキスト ボックス 154"/>
        <xdr:cNvSpPr txBox="1"/>
      </xdr:nvSpPr>
      <xdr:spPr>
        <a:xfrm>
          <a:off x="3733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107738</xdr:rowOff>
    </xdr:from>
    <xdr:to>
      <xdr:col>4</xdr:col>
      <xdr:colOff>533400</xdr:colOff>
      <xdr:row>64</xdr:row>
      <xdr:rowOff>37888</xdr:rowOff>
    </xdr:to>
    <xdr:sp macro="" textlink="">
      <xdr:nvSpPr>
        <xdr:cNvPr id="156" name="円/楕円 155"/>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22665</xdr:rowOff>
    </xdr:from>
    <xdr:ext cx="762000" cy="259045"/>
    <xdr:sp macro="" textlink="">
      <xdr:nvSpPr>
        <xdr:cNvPr id="157" name="テキスト ボックス 156"/>
        <xdr:cNvSpPr txBox="1"/>
      </xdr:nvSpPr>
      <xdr:spPr>
        <a:xfrm>
          <a:off x="2844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58" name="円/楕円 157"/>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59" name="テキスト ボックス 158"/>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60" name="円/楕円 159"/>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61" name="テキスト ボックス 160"/>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[115,860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人件費・物件費等が低くなっている要因として、ごみ処理業務や消防業務などを一部事務組合で行っていることが挙げられる。当業務を直営により実施した場合、類似団体決算額を大きく超えることから公共施設等総合管理計画に基づく施設ごとの個別管理計画を策定し、総量縮減により長期財政計画の最終年度である平成</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年度決算まで</a:t>
          </a:r>
          <a:r>
            <a:rPr kumimoji="1" lang="en-US" altLang="ja-JP" sz="1100">
              <a:solidFill>
                <a:schemeClr val="dk1"/>
              </a:solidFill>
              <a:effectLst/>
              <a:latin typeface="+mn-lt"/>
              <a:ea typeface="+mn-ea"/>
              <a:cs typeface="+mn-cs"/>
            </a:rPr>
            <a:t>128,000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以下</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期間中の目標に定め、改善に</a:t>
          </a:r>
          <a:r>
            <a:rPr kumimoji="1" lang="ja-JP" altLang="ja-JP" sz="1100">
              <a:solidFill>
                <a:schemeClr val="dk1"/>
              </a:solidFill>
              <a:effectLst/>
              <a:latin typeface="+mn-lt"/>
              <a:ea typeface="+mn-ea"/>
              <a:cs typeface="+mn-cs"/>
            </a:rPr>
            <a:t>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55457</xdr:rowOff>
    </xdr:from>
    <xdr:to>
      <xdr:col>7</xdr:col>
      <xdr:colOff>152400</xdr:colOff>
      <xdr:row>81</xdr:row>
      <xdr:rowOff>59722</xdr:rowOff>
    </xdr:to>
    <xdr:cxnSp macro="">
      <xdr:nvCxnSpPr>
        <xdr:cNvPr id="197" name="直線コネクタ 196"/>
        <xdr:cNvCxnSpPr/>
      </xdr:nvCxnSpPr>
      <xdr:spPr>
        <a:xfrm flipV="1">
          <a:off x="4114800" y="13942907"/>
          <a:ext cx="8382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40234</xdr:rowOff>
    </xdr:from>
    <xdr:ext cx="762000" cy="259045"/>
    <xdr:sp macro="" textlink="">
      <xdr:nvSpPr>
        <xdr:cNvPr id="198" name="人件費・物件費等の状況平均値テキスト"/>
        <xdr:cNvSpPr txBox="1"/>
      </xdr:nvSpPr>
      <xdr:spPr>
        <a:xfrm>
          <a:off x="5041900" y="13927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54581</xdr:rowOff>
    </xdr:from>
    <xdr:to>
      <xdr:col>6</xdr:col>
      <xdr:colOff>0</xdr:colOff>
      <xdr:row>81</xdr:row>
      <xdr:rowOff>59722</xdr:rowOff>
    </xdr:to>
    <xdr:cxnSp macro="">
      <xdr:nvCxnSpPr>
        <xdr:cNvPr id="200" name="直線コネクタ 199"/>
        <xdr:cNvCxnSpPr/>
      </xdr:nvCxnSpPr>
      <xdr:spPr>
        <a:xfrm>
          <a:off x="3225800" y="13942031"/>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49267</xdr:rowOff>
    </xdr:from>
    <xdr:to>
      <xdr:col>4</xdr:col>
      <xdr:colOff>482600</xdr:colOff>
      <xdr:row>81</xdr:row>
      <xdr:rowOff>54581</xdr:rowOff>
    </xdr:to>
    <xdr:cxnSp macro="">
      <xdr:nvCxnSpPr>
        <xdr:cNvPr id="203" name="直線コネクタ 202"/>
        <xdr:cNvCxnSpPr/>
      </xdr:nvCxnSpPr>
      <xdr:spPr>
        <a:xfrm>
          <a:off x="2336800" y="13936717"/>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47492</xdr:rowOff>
    </xdr:from>
    <xdr:to>
      <xdr:col>3</xdr:col>
      <xdr:colOff>279400</xdr:colOff>
      <xdr:row>81</xdr:row>
      <xdr:rowOff>49267</xdr:rowOff>
    </xdr:to>
    <xdr:cxnSp macro="">
      <xdr:nvCxnSpPr>
        <xdr:cNvPr id="206" name="直線コネクタ 205"/>
        <xdr:cNvCxnSpPr/>
      </xdr:nvCxnSpPr>
      <xdr:spPr>
        <a:xfrm>
          <a:off x="1447800" y="13934942"/>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4657</xdr:rowOff>
    </xdr:from>
    <xdr:to>
      <xdr:col>7</xdr:col>
      <xdr:colOff>203200</xdr:colOff>
      <xdr:row>81</xdr:row>
      <xdr:rowOff>106257</xdr:rowOff>
    </xdr:to>
    <xdr:sp macro="" textlink="">
      <xdr:nvSpPr>
        <xdr:cNvPr id="216" name="円/楕円 215"/>
        <xdr:cNvSpPr/>
      </xdr:nvSpPr>
      <xdr:spPr>
        <a:xfrm>
          <a:off x="4902200" y="138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97384</xdr:rowOff>
    </xdr:from>
    <xdr:ext cx="762000" cy="259045"/>
    <xdr:sp macro="" textlink="">
      <xdr:nvSpPr>
        <xdr:cNvPr id="217" name="人件費・物件費等の状況該当値テキスト"/>
        <xdr:cNvSpPr txBox="1"/>
      </xdr:nvSpPr>
      <xdr:spPr>
        <a:xfrm>
          <a:off x="5041900" y="1381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8922</xdr:rowOff>
    </xdr:from>
    <xdr:to>
      <xdr:col>6</xdr:col>
      <xdr:colOff>50800</xdr:colOff>
      <xdr:row>81</xdr:row>
      <xdr:rowOff>110522</xdr:rowOff>
    </xdr:to>
    <xdr:sp macro="" textlink="">
      <xdr:nvSpPr>
        <xdr:cNvPr id="218" name="円/楕円 217"/>
        <xdr:cNvSpPr/>
      </xdr:nvSpPr>
      <xdr:spPr>
        <a:xfrm>
          <a:off x="4064000" y="138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120699</xdr:rowOff>
    </xdr:from>
    <xdr:ext cx="736600" cy="259045"/>
    <xdr:sp macro="" textlink="">
      <xdr:nvSpPr>
        <xdr:cNvPr id="219" name="テキスト ボックス 218"/>
        <xdr:cNvSpPr txBox="1"/>
      </xdr:nvSpPr>
      <xdr:spPr>
        <a:xfrm>
          <a:off x="3733800" y="1366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118,334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3781</xdr:rowOff>
    </xdr:from>
    <xdr:to>
      <xdr:col>4</xdr:col>
      <xdr:colOff>533400</xdr:colOff>
      <xdr:row>81</xdr:row>
      <xdr:rowOff>105381</xdr:rowOff>
    </xdr:to>
    <xdr:sp macro="" textlink="">
      <xdr:nvSpPr>
        <xdr:cNvPr id="220" name="円/楕円 219"/>
        <xdr:cNvSpPr/>
      </xdr:nvSpPr>
      <xdr:spPr>
        <a:xfrm>
          <a:off x="3175000" y="138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115558</xdr:rowOff>
    </xdr:from>
    <xdr:ext cx="762000" cy="259045"/>
    <xdr:sp macro="" textlink="">
      <xdr:nvSpPr>
        <xdr:cNvPr id="221" name="テキスト ボックス 220"/>
        <xdr:cNvSpPr txBox="1"/>
      </xdr:nvSpPr>
      <xdr:spPr>
        <a:xfrm>
          <a:off x="2844800" y="1366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115,352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169917</xdr:rowOff>
    </xdr:from>
    <xdr:to>
      <xdr:col>3</xdr:col>
      <xdr:colOff>330200</xdr:colOff>
      <xdr:row>81</xdr:row>
      <xdr:rowOff>100067</xdr:rowOff>
    </xdr:to>
    <xdr:sp macro="" textlink="">
      <xdr:nvSpPr>
        <xdr:cNvPr id="222" name="円/楕円 221"/>
        <xdr:cNvSpPr/>
      </xdr:nvSpPr>
      <xdr:spPr>
        <a:xfrm>
          <a:off x="2286000" y="138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110244</xdr:rowOff>
    </xdr:from>
    <xdr:ext cx="762000" cy="259045"/>
    <xdr:sp macro="" textlink="">
      <xdr:nvSpPr>
        <xdr:cNvPr id="223" name="テキスト ボックス 222"/>
        <xdr:cNvSpPr txBox="1"/>
      </xdr:nvSpPr>
      <xdr:spPr>
        <a:xfrm>
          <a:off x="1955800" y="136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168142</xdr:rowOff>
    </xdr:from>
    <xdr:to>
      <xdr:col>2</xdr:col>
      <xdr:colOff>127000</xdr:colOff>
      <xdr:row>81</xdr:row>
      <xdr:rowOff>98292</xdr:rowOff>
    </xdr:to>
    <xdr:sp macro="" textlink="">
      <xdr:nvSpPr>
        <xdr:cNvPr id="224" name="円/楕円 223"/>
        <xdr:cNvSpPr/>
      </xdr:nvSpPr>
      <xdr:spPr>
        <a:xfrm>
          <a:off x="1397000" y="138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108469</xdr:rowOff>
    </xdr:from>
    <xdr:ext cx="762000" cy="259045"/>
    <xdr:sp macro="" textlink="">
      <xdr:nvSpPr>
        <xdr:cNvPr id="225" name="テキスト ボックス 224"/>
        <xdr:cNvSpPr txBox="1"/>
      </xdr:nvSpPr>
      <xdr:spPr>
        <a:xfrm>
          <a:off x="1066800" y="1365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今年度は職員分布の変動や、組織の見直し、これまで行ってきた年功的な昇任、昇格を廃止し職務・職責に応じた構造への変換を講じたことにより、管理職職員（課長補佐級以上）</a:t>
          </a:r>
          <a:r>
            <a:rPr kumimoji="1" lang="ja-JP" altLang="en-US" sz="1100">
              <a:solidFill>
                <a:schemeClr val="dk1"/>
              </a:solidFill>
              <a:effectLst/>
              <a:latin typeface="+mn-lt"/>
              <a:ea typeface="+mn-ea"/>
              <a:cs typeface="+mn-cs"/>
            </a:rPr>
            <a:t>および</a:t>
          </a:r>
          <a:r>
            <a:rPr kumimoji="1" lang="ja-JP" altLang="ja-JP" sz="1100">
              <a:solidFill>
                <a:schemeClr val="dk1"/>
              </a:solidFill>
              <a:effectLst/>
              <a:latin typeface="+mn-lt"/>
              <a:ea typeface="+mn-ea"/>
              <a:cs typeface="+mn-cs"/>
            </a:rPr>
            <a:t>係長・主幹</a:t>
          </a:r>
          <a:r>
            <a:rPr kumimoji="1" lang="ja-JP" altLang="en-US" sz="1100">
              <a:solidFill>
                <a:schemeClr val="dk1"/>
              </a:solidFill>
              <a:effectLst/>
              <a:latin typeface="+mn-lt"/>
              <a:ea typeface="+mn-ea"/>
              <a:cs typeface="+mn-cs"/>
            </a:rPr>
            <a:t>級</a:t>
          </a:r>
          <a:r>
            <a:rPr kumimoji="1" lang="ja-JP" altLang="ja-JP" sz="1100">
              <a:solidFill>
                <a:schemeClr val="dk1"/>
              </a:solidFill>
              <a:effectLst/>
              <a:latin typeface="+mn-lt"/>
              <a:ea typeface="+mn-ea"/>
              <a:cs typeface="+mn-cs"/>
            </a:rPr>
            <a:t>以上の職員数が減少し、国の水準以下となった。</a:t>
          </a:r>
          <a:endParaRPr lang="ja-JP" altLang="ja-JP" sz="1400">
            <a:effectLst/>
          </a:endParaRPr>
        </a:p>
        <a:p>
          <a:r>
            <a:rPr kumimoji="1" lang="ja-JP" altLang="ja-JP" sz="1100">
              <a:solidFill>
                <a:schemeClr val="dk1"/>
              </a:solidFill>
              <a:effectLst/>
              <a:latin typeface="+mn-lt"/>
              <a:ea typeface="+mn-ea"/>
              <a:cs typeface="+mn-cs"/>
            </a:rPr>
            <a:t>　引き続き、年齢階層など職員構成の適正化を図り、国の水準以下となるよう努めていく。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94721</xdr:rowOff>
    </xdr:from>
    <xdr:to>
      <xdr:col>24</xdr:col>
      <xdr:colOff>558800</xdr:colOff>
      <xdr:row>85</xdr:row>
      <xdr:rowOff>61913</xdr:rowOff>
    </xdr:to>
    <xdr:cxnSp macro="">
      <xdr:nvCxnSpPr>
        <xdr:cNvPr id="258" name="直線コネクタ 257"/>
        <xdr:cNvCxnSpPr/>
      </xdr:nvCxnSpPr>
      <xdr:spPr>
        <a:xfrm flipV="1">
          <a:off x="17018000" y="13810721"/>
          <a:ext cx="0" cy="824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33990</xdr:rowOff>
    </xdr:from>
    <xdr:ext cx="762000" cy="259045"/>
    <xdr:sp macro="" textlink="">
      <xdr:nvSpPr>
        <xdr:cNvPr id="259" name="給与水準   （国との比較）最小値テキスト"/>
        <xdr:cNvSpPr txBox="1"/>
      </xdr:nvSpPr>
      <xdr:spPr>
        <a:xfrm>
          <a:off x="17106900" y="1460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61913</xdr:rowOff>
    </xdr:from>
    <xdr:to>
      <xdr:col>24</xdr:col>
      <xdr:colOff>647700</xdr:colOff>
      <xdr:row>85</xdr:row>
      <xdr:rowOff>61913</xdr:rowOff>
    </xdr:to>
    <xdr:cxnSp macro="">
      <xdr:nvCxnSpPr>
        <xdr:cNvPr id="260" name="直線コネクタ 259"/>
        <xdr:cNvCxnSpPr/>
      </xdr:nvCxnSpPr>
      <xdr:spPr>
        <a:xfrm>
          <a:off x="16929100" y="1463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9648</xdr:rowOff>
    </xdr:from>
    <xdr:ext cx="762000" cy="259045"/>
    <xdr:sp macro="" textlink="">
      <xdr:nvSpPr>
        <xdr:cNvPr id="261" name="給与水準   （国との比較）最大値テキスト"/>
        <xdr:cNvSpPr txBox="1"/>
      </xdr:nvSpPr>
      <xdr:spPr>
        <a:xfrm>
          <a:off x="17106900" y="135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94721</xdr:rowOff>
    </xdr:from>
    <xdr:to>
      <xdr:col>24</xdr:col>
      <xdr:colOff>647700</xdr:colOff>
      <xdr:row>80</xdr:row>
      <xdr:rowOff>94721</xdr:rowOff>
    </xdr:to>
    <xdr:cxnSp macro="">
      <xdr:nvCxnSpPr>
        <xdr:cNvPr id="262" name="直線コネクタ 261"/>
        <xdr:cNvCxnSpPr/>
      </xdr:nvCxnSpPr>
      <xdr:spPr>
        <a:xfrm>
          <a:off x="16929100" y="1381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163513</xdr:rowOff>
    </xdr:from>
    <xdr:to>
      <xdr:col>24</xdr:col>
      <xdr:colOff>558800</xdr:colOff>
      <xdr:row>84</xdr:row>
      <xdr:rowOff>12171</xdr:rowOff>
    </xdr:to>
    <xdr:cxnSp macro="">
      <xdr:nvCxnSpPr>
        <xdr:cNvPr id="263" name="直線コネクタ 262"/>
        <xdr:cNvCxnSpPr/>
      </xdr:nvCxnSpPr>
      <xdr:spPr>
        <a:xfrm flipV="1">
          <a:off x="16179800" y="143938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149877</xdr:rowOff>
    </xdr:from>
    <xdr:ext cx="762000" cy="259045"/>
    <xdr:sp macro="" textlink="">
      <xdr:nvSpPr>
        <xdr:cNvPr id="264" name="給与水準   （国との比較）平均値テキスト"/>
        <xdr:cNvSpPr txBox="1"/>
      </xdr:nvSpPr>
      <xdr:spPr>
        <a:xfrm>
          <a:off x="17106900" y="1403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65" name="フローチャート : 判断 264"/>
        <xdr:cNvSpPr/>
      </xdr:nvSpPr>
      <xdr:spPr>
        <a:xfrm>
          <a:off x="169672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84</xdr:row>
      <xdr:rowOff>12171</xdr:rowOff>
    </xdr:to>
    <xdr:cxnSp macro="">
      <xdr:nvCxnSpPr>
        <xdr:cNvPr id="266" name="直線コネクタ 265"/>
        <xdr:cNvCxnSpPr/>
      </xdr:nvCxnSpPr>
      <xdr:spPr>
        <a:xfrm>
          <a:off x="15290800" y="1432348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133350</xdr:rowOff>
    </xdr:from>
    <xdr:to>
      <xdr:col>23</xdr:col>
      <xdr:colOff>457200</xdr:colOff>
      <xdr:row>83</xdr:row>
      <xdr:rowOff>63500</xdr:rowOff>
    </xdr:to>
    <xdr:sp macro="" textlink="">
      <xdr:nvSpPr>
        <xdr:cNvPr id="267" name="フローチャート : 判断 266"/>
        <xdr:cNvSpPr/>
      </xdr:nvSpPr>
      <xdr:spPr>
        <a:xfrm>
          <a:off x="16129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68" name="テキスト ボックス 267"/>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84</xdr:row>
      <xdr:rowOff>162984</xdr:rowOff>
    </xdr:to>
    <xdr:cxnSp macro="">
      <xdr:nvCxnSpPr>
        <xdr:cNvPr id="269" name="直線コネクタ 268"/>
        <xdr:cNvCxnSpPr/>
      </xdr:nvCxnSpPr>
      <xdr:spPr>
        <a:xfrm flipV="1">
          <a:off x="14401800" y="1432348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62971</xdr:rowOff>
    </xdr:from>
    <xdr:to>
      <xdr:col>22</xdr:col>
      <xdr:colOff>254000</xdr:colOff>
      <xdr:row>82</xdr:row>
      <xdr:rowOff>164571</xdr:rowOff>
    </xdr:to>
    <xdr:sp macro="" textlink="">
      <xdr:nvSpPr>
        <xdr:cNvPr id="270" name="フローチャート : 判断 269"/>
        <xdr:cNvSpPr/>
      </xdr:nvSpPr>
      <xdr:spPr>
        <a:xfrm>
          <a:off x="15240000" y="1412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3298</xdr:rowOff>
    </xdr:from>
    <xdr:ext cx="762000" cy="259045"/>
    <xdr:sp macro="" textlink="">
      <xdr:nvSpPr>
        <xdr:cNvPr id="271" name="テキスト ボックス 270"/>
        <xdr:cNvSpPr txBox="1"/>
      </xdr:nvSpPr>
      <xdr:spPr>
        <a:xfrm>
          <a:off x="14909800" y="138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89</xdr:row>
      <xdr:rowOff>29634</xdr:rowOff>
    </xdr:to>
    <xdr:cxnSp macro="">
      <xdr:nvCxnSpPr>
        <xdr:cNvPr id="272" name="直線コネクタ 271"/>
        <xdr:cNvCxnSpPr/>
      </xdr:nvCxnSpPr>
      <xdr:spPr>
        <a:xfrm flipV="1">
          <a:off x="13512800" y="14564784"/>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22754</xdr:rowOff>
    </xdr:from>
    <xdr:to>
      <xdr:col>21</xdr:col>
      <xdr:colOff>50800</xdr:colOff>
      <xdr:row>82</xdr:row>
      <xdr:rowOff>124354</xdr:rowOff>
    </xdr:to>
    <xdr:sp macro="" textlink="">
      <xdr:nvSpPr>
        <xdr:cNvPr id="273" name="フローチャート : 判断 272"/>
        <xdr:cNvSpPr/>
      </xdr:nvSpPr>
      <xdr:spPr>
        <a:xfrm>
          <a:off x="14351000" y="140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134531</xdr:rowOff>
    </xdr:from>
    <xdr:ext cx="762000" cy="259045"/>
    <xdr:sp macro="" textlink="">
      <xdr:nvSpPr>
        <xdr:cNvPr id="274" name="テキスト ボックス 273"/>
        <xdr:cNvSpPr txBox="1"/>
      </xdr:nvSpPr>
      <xdr:spPr>
        <a:xfrm>
          <a:off x="14020800" y="138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141288</xdr:rowOff>
    </xdr:from>
    <xdr:to>
      <xdr:col>19</xdr:col>
      <xdr:colOff>533400</xdr:colOff>
      <xdr:row>87</xdr:row>
      <xdr:rowOff>71438</xdr:rowOff>
    </xdr:to>
    <xdr:sp macro="" textlink="">
      <xdr:nvSpPr>
        <xdr:cNvPr id="275" name="フローチャート : 判断 274"/>
        <xdr:cNvSpPr/>
      </xdr:nvSpPr>
      <xdr:spPr>
        <a:xfrm>
          <a:off x="13462000" y="1488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81615</xdr:rowOff>
    </xdr:from>
    <xdr:ext cx="762000" cy="259045"/>
    <xdr:sp macro="" textlink="">
      <xdr:nvSpPr>
        <xdr:cNvPr id="276" name="テキスト ボックス 275"/>
        <xdr:cNvSpPr txBox="1"/>
      </xdr:nvSpPr>
      <xdr:spPr>
        <a:xfrm>
          <a:off x="13131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82" name="円/楕円 281"/>
        <xdr:cNvSpPr/>
      </xdr:nvSpPr>
      <xdr:spPr>
        <a:xfrm>
          <a:off x="169672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84790</xdr:rowOff>
    </xdr:from>
    <xdr:ext cx="762000" cy="259045"/>
    <xdr:sp macro="" textlink="">
      <xdr:nvSpPr>
        <xdr:cNvPr id="283" name="給与水準   （国との比較）該当値テキスト"/>
        <xdr:cNvSpPr txBox="1"/>
      </xdr:nvSpPr>
      <xdr:spPr>
        <a:xfrm>
          <a:off x="17106900" y="14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132821</xdr:rowOff>
    </xdr:from>
    <xdr:to>
      <xdr:col>23</xdr:col>
      <xdr:colOff>457200</xdr:colOff>
      <xdr:row>84</xdr:row>
      <xdr:rowOff>62971</xdr:rowOff>
    </xdr:to>
    <xdr:sp macro="" textlink="">
      <xdr:nvSpPr>
        <xdr:cNvPr id="284" name="円/楕円 283"/>
        <xdr:cNvSpPr/>
      </xdr:nvSpPr>
      <xdr:spPr>
        <a:xfrm>
          <a:off x="16129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47748</xdr:rowOff>
    </xdr:from>
    <xdr:ext cx="736600" cy="259045"/>
    <xdr:sp macro="" textlink="">
      <xdr:nvSpPr>
        <xdr:cNvPr id="285" name="テキスト ボックス 284"/>
        <xdr:cNvSpPr txBox="1"/>
      </xdr:nvSpPr>
      <xdr:spPr>
        <a:xfrm>
          <a:off x="15798800" y="1444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86" name="円/楕円 285"/>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87" name="テキスト ボックス 286"/>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88" name="円/楕円 287"/>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89" name="テキスト ボックス 288"/>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90" name="円/楕円 289"/>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91" name="テキスト ボックス 29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年度まで、指定管理制度の導入や定年退職者の不補充により職員数の削減に努めてきた。また、平成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月に策定した定員管理計画において、計画期間である平成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は、年度により退職者数の増減が大きいが職員構成の均衡化を図るため、計画期間中は一定の採用を進めながら職員の削減を図っていくこととしている。今年度は退職者が多く職員数は減少する見込みであったが、昨年度から再任用職員の任期期間が１年から２年となり、一般職員数は１名減少したが再任用職員は６名増加となり、人口の減少とも併せて指標は増加となった。</a:t>
          </a:r>
          <a:endParaRPr lang="ja-JP" altLang="ja-JP" sz="1400">
            <a:effectLst/>
          </a:endParaRPr>
        </a:p>
        <a:p>
          <a:r>
            <a:rPr kumimoji="1" lang="ja-JP" altLang="ja-JP" sz="1100">
              <a:solidFill>
                <a:schemeClr val="dk1"/>
              </a:solidFill>
              <a:effectLst/>
              <a:latin typeface="+mn-lt"/>
              <a:ea typeface="+mn-ea"/>
              <a:cs typeface="+mn-cs"/>
            </a:rPr>
            <a:t>　現在、再任用職員についてはフルタイム勤務が多いが、今後も増加が見込まれることから短時間勤務等を有効に活用していく。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21" name="直線コネクタ 320"/>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2"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3" name="直線コネクタ 322"/>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4"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5" name="直線コネクタ 324"/>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4233</xdr:rowOff>
    </xdr:from>
    <xdr:to>
      <xdr:col>24</xdr:col>
      <xdr:colOff>558800</xdr:colOff>
      <xdr:row>62</xdr:row>
      <xdr:rowOff>20320</xdr:rowOff>
    </xdr:to>
    <xdr:cxnSp macro="">
      <xdr:nvCxnSpPr>
        <xdr:cNvPr id="326" name="直線コネクタ 325"/>
        <xdr:cNvCxnSpPr/>
      </xdr:nvCxnSpPr>
      <xdr:spPr>
        <a:xfrm>
          <a:off x="16179800" y="106341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7"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8" name="フローチャート : 判断 327"/>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2222</xdr:rowOff>
    </xdr:from>
    <xdr:to>
      <xdr:col>23</xdr:col>
      <xdr:colOff>406400</xdr:colOff>
      <xdr:row>62</xdr:row>
      <xdr:rowOff>4233</xdr:rowOff>
    </xdr:to>
    <xdr:cxnSp macro="">
      <xdr:nvCxnSpPr>
        <xdr:cNvPr id="329" name="直線コネクタ 328"/>
        <xdr:cNvCxnSpPr/>
      </xdr:nvCxnSpPr>
      <xdr:spPr>
        <a:xfrm>
          <a:off x="15290800" y="1063212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30" name="フローチャート : 判断 329"/>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31" name="テキスト ボックス 330"/>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2222</xdr:rowOff>
    </xdr:from>
    <xdr:to>
      <xdr:col>22</xdr:col>
      <xdr:colOff>203200</xdr:colOff>
      <xdr:row>62</xdr:row>
      <xdr:rowOff>14288</xdr:rowOff>
    </xdr:to>
    <xdr:cxnSp macro="">
      <xdr:nvCxnSpPr>
        <xdr:cNvPr id="332" name="直線コネクタ 331"/>
        <xdr:cNvCxnSpPr/>
      </xdr:nvCxnSpPr>
      <xdr:spPr>
        <a:xfrm flipV="1">
          <a:off x="14401800" y="106321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3" name="フローチャート : 判断 332"/>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34" name="テキスト ボックス 333"/>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14288</xdr:rowOff>
    </xdr:from>
    <xdr:to>
      <xdr:col>21</xdr:col>
      <xdr:colOff>0</xdr:colOff>
      <xdr:row>62</xdr:row>
      <xdr:rowOff>64558</xdr:rowOff>
    </xdr:to>
    <xdr:cxnSp macro="">
      <xdr:nvCxnSpPr>
        <xdr:cNvPr id="335" name="直線コネクタ 334"/>
        <xdr:cNvCxnSpPr/>
      </xdr:nvCxnSpPr>
      <xdr:spPr>
        <a:xfrm flipV="1">
          <a:off x="13512800" y="1064418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6" name="フローチャート : 判断 335"/>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7" name="テキスト ボックス 336"/>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8" name="フローチャート : 判断 337"/>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9" name="テキスト ボックス 338"/>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45" name="円/楕円 344"/>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113047</xdr:rowOff>
    </xdr:from>
    <xdr:ext cx="762000" cy="259045"/>
    <xdr:sp macro="" textlink="">
      <xdr:nvSpPr>
        <xdr:cNvPr id="346"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124883</xdr:rowOff>
    </xdr:from>
    <xdr:to>
      <xdr:col>23</xdr:col>
      <xdr:colOff>457200</xdr:colOff>
      <xdr:row>62</xdr:row>
      <xdr:rowOff>55033</xdr:rowOff>
    </xdr:to>
    <xdr:sp macro="" textlink="">
      <xdr:nvSpPr>
        <xdr:cNvPr id="347" name="円/楕円 346"/>
        <xdr:cNvSpPr/>
      </xdr:nvSpPr>
      <xdr:spPr>
        <a:xfrm>
          <a:off x="16129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39810</xdr:rowOff>
    </xdr:from>
    <xdr:ext cx="736600" cy="259045"/>
    <xdr:sp macro="" textlink="">
      <xdr:nvSpPr>
        <xdr:cNvPr id="348" name="テキスト ボックス 347"/>
        <xdr:cNvSpPr txBox="1"/>
      </xdr:nvSpPr>
      <xdr:spPr>
        <a:xfrm>
          <a:off x="15798800" y="1066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122872</xdr:rowOff>
    </xdr:from>
    <xdr:to>
      <xdr:col>22</xdr:col>
      <xdr:colOff>254000</xdr:colOff>
      <xdr:row>62</xdr:row>
      <xdr:rowOff>53022</xdr:rowOff>
    </xdr:to>
    <xdr:sp macro="" textlink="">
      <xdr:nvSpPr>
        <xdr:cNvPr id="349" name="円/楕円 348"/>
        <xdr:cNvSpPr/>
      </xdr:nvSpPr>
      <xdr:spPr>
        <a:xfrm>
          <a:off x="15240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63199</xdr:rowOff>
    </xdr:from>
    <xdr:ext cx="762000" cy="259045"/>
    <xdr:sp macro="" textlink="">
      <xdr:nvSpPr>
        <xdr:cNvPr id="350" name="テキスト ボックス 349"/>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134938</xdr:rowOff>
    </xdr:from>
    <xdr:to>
      <xdr:col>21</xdr:col>
      <xdr:colOff>50800</xdr:colOff>
      <xdr:row>62</xdr:row>
      <xdr:rowOff>65088</xdr:rowOff>
    </xdr:to>
    <xdr:sp macro="" textlink="">
      <xdr:nvSpPr>
        <xdr:cNvPr id="351" name="円/楕円 350"/>
        <xdr:cNvSpPr/>
      </xdr:nvSpPr>
      <xdr:spPr>
        <a:xfrm>
          <a:off x="14351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52" name="テキスト ボックス 35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13758</xdr:rowOff>
    </xdr:from>
    <xdr:to>
      <xdr:col>19</xdr:col>
      <xdr:colOff>533400</xdr:colOff>
      <xdr:row>62</xdr:row>
      <xdr:rowOff>115358</xdr:rowOff>
    </xdr:to>
    <xdr:sp macro="" textlink="">
      <xdr:nvSpPr>
        <xdr:cNvPr id="353" name="円/楕円 352"/>
        <xdr:cNvSpPr/>
      </xdr:nvSpPr>
      <xdr:spPr>
        <a:xfrm>
          <a:off x="13462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125535</xdr:rowOff>
    </xdr:from>
    <xdr:ext cx="762000" cy="259045"/>
    <xdr:sp macro="" textlink="">
      <xdr:nvSpPr>
        <xdr:cNvPr id="354" name="テキスト ボックス 353"/>
        <xdr:cNvSpPr txBox="1"/>
      </xdr:nvSpPr>
      <xdr:spPr>
        <a:xfrm>
          <a:off x="13131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懸案事項であった老朽化した義務教育施設の耐震化事業、市町村合併による旧町域の均衡ある発展に資する事業を平成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年の合併以降積極的に実施してきたことによる起債の償還により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年々比率は上昇し類似団体を上回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今後実施する投資的事業においては後年に過度の負担とならないよう費用対効果、事業手法等を再検討し、基金の積み立てなどの財源を確保しつつ起債に依存しない手法により実施することで比率の改善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4" name="直線コネクタ 383"/>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5"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6" name="直線コネクタ 385"/>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7"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8" name="直線コネクタ 387"/>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169273</xdr:rowOff>
    </xdr:from>
    <xdr:to>
      <xdr:col>24</xdr:col>
      <xdr:colOff>558800</xdr:colOff>
      <xdr:row>42</xdr:row>
      <xdr:rowOff>59872</xdr:rowOff>
    </xdr:to>
    <xdr:cxnSp macro="">
      <xdr:nvCxnSpPr>
        <xdr:cNvPr id="389" name="直線コネクタ 388"/>
        <xdr:cNvCxnSpPr/>
      </xdr:nvCxnSpPr>
      <xdr:spPr>
        <a:xfrm flipV="1">
          <a:off x="16179800" y="719872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90"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1" name="フローチャート : 判断 39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52977</xdr:rowOff>
    </xdr:from>
    <xdr:to>
      <xdr:col>23</xdr:col>
      <xdr:colOff>406400</xdr:colOff>
      <xdr:row>42</xdr:row>
      <xdr:rowOff>59872</xdr:rowOff>
    </xdr:to>
    <xdr:cxnSp macro="">
      <xdr:nvCxnSpPr>
        <xdr:cNvPr id="392" name="直線コネクタ 391"/>
        <xdr:cNvCxnSpPr/>
      </xdr:nvCxnSpPr>
      <xdr:spPr>
        <a:xfrm>
          <a:off x="15290800" y="72538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3" name="フローチャート : 判断 392"/>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4" name="テキスト ボックス 393"/>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46083</xdr:rowOff>
    </xdr:from>
    <xdr:to>
      <xdr:col>22</xdr:col>
      <xdr:colOff>203200</xdr:colOff>
      <xdr:row>42</xdr:row>
      <xdr:rowOff>52977</xdr:rowOff>
    </xdr:to>
    <xdr:cxnSp macro="">
      <xdr:nvCxnSpPr>
        <xdr:cNvPr id="395" name="直線コネクタ 394"/>
        <xdr:cNvCxnSpPr/>
      </xdr:nvCxnSpPr>
      <xdr:spPr>
        <a:xfrm>
          <a:off x="14401800" y="72469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6" name="フローチャート : 判断 395"/>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7" name="テキスト ボックス 396"/>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46083</xdr:rowOff>
    </xdr:from>
    <xdr:to>
      <xdr:col>21</xdr:col>
      <xdr:colOff>0</xdr:colOff>
      <xdr:row>42</xdr:row>
      <xdr:rowOff>66766</xdr:rowOff>
    </xdr:to>
    <xdr:cxnSp macro="">
      <xdr:nvCxnSpPr>
        <xdr:cNvPr id="398" name="直線コネクタ 397"/>
        <xdr:cNvCxnSpPr/>
      </xdr:nvCxnSpPr>
      <xdr:spPr>
        <a:xfrm flipV="1">
          <a:off x="13512800" y="72469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9" name="フローチャート : 判断 398"/>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0" name="テキスト ボックス 399"/>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401" name="フローチャート : 判断 400"/>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402" name="テキスト ボックス 401"/>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118473</xdr:rowOff>
    </xdr:from>
    <xdr:to>
      <xdr:col>24</xdr:col>
      <xdr:colOff>609600</xdr:colOff>
      <xdr:row>42</xdr:row>
      <xdr:rowOff>48623</xdr:rowOff>
    </xdr:to>
    <xdr:sp macro="" textlink="">
      <xdr:nvSpPr>
        <xdr:cNvPr id="408" name="円/楕円 407"/>
        <xdr:cNvSpPr/>
      </xdr:nvSpPr>
      <xdr:spPr>
        <a:xfrm>
          <a:off x="169672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90550</xdr:rowOff>
    </xdr:from>
    <xdr:ext cx="762000" cy="259045"/>
    <xdr:sp macro="" textlink="">
      <xdr:nvSpPr>
        <xdr:cNvPr id="409" name="公債費負担の状況該当値テキスト"/>
        <xdr:cNvSpPr txBox="1"/>
      </xdr:nvSpPr>
      <xdr:spPr>
        <a:xfrm>
          <a:off x="17106900" y="712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9072</xdr:rowOff>
    </xdr:from>
    <xdr:to>
      <xdr:col>23</xdr:col>
      <xdr:colOff>457200</xdr:colOff>
      <xdr:row>42</xdr:row>
      <xdr:rowOff>110672</xdr:rowOff>
    </xdr:to>
    <xdr:sp macro="" textlink="">
      <xdr:nvSpPr>
        <xdr:cNvPr id="410" name="円/楕円 409"/>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95449</xdr:rowOff>
    </xdr:from>
    <xdr:ext cx="736600" cy="259045"/>
    <xdr:sp macro="" textlink="">
      <xdr:nvSpPr>
        <xdr:cNvPr id="411" name="テキスト ボックス 410"/>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2177</xdr:rowOff>
    </xdr:from>
    <xdr:to>
      <xdr:col>22</xdr:col>
      <xdr:colOff>254000</xdr:colOff>
      <xdr:row>42</xdr:row>
      <xdr:rowOff>103777</xdr:rowOff>
    </xdr:to>
    <xdr:sp macro="" textlink="">
      <xdr:nvSpPr>
        <xdr:cNvPr id="412" name="円/楕円 411"/>
        <xdr:cNvSpPr/>
      </xdr:nvSpPr>
      <xdr:spPr>
        <a:xfrm>
          <a:off x="15240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88554</xdr:rowOff>
    </xdr:from>
    <xdr:ext cx="762000" cy="259045"/>
    <xdr:sp macro="" textlink="">
      <xdr:nvSpPr>
        <xdr:cNvPr id="413" name="テキスト ボックス 412"/>
        <xdr:cNvSpPr txBox="1"/>
      </xdr:nvSpPr>
      <xdr:spPr>
        <a:xfrm>
          <a:off x="14909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166733</xdr:rowOff>
    </xdr:from>
    <xdr:to>
      <xdr:col>21</xdr:col>
      <xdr:colOff>50800</xdr:colOff>
      <xdr:row>42</xdr:row>
      <xdr:rowOff>96883</xdr:rowOff>
    </xdr:to>
    <xdr:sp macro="" textlink="">
      <xdr:nvSpPr>
        <xdr:cNvPr id="414" name="円/楕円 413"/>
        <xdr:cNvSpPr/>
      </xdr:nvSpPr>
      <xdr:spPr>
        <a:xfrm>
          <a:off x="14351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81660</xdr:rowOff>
    </xdr:from>
    <xdr:ext cx="762000" cy="259045"/>
    <xdr:sp macro="" textlink="">
      <xdr:nvSpPr>
        <xdr:cNvPr id="415" name="テキスト ボックス 414"/>
        <xdr:cNvSpPr txBox="1"/>
      </xdr:nvSpPr>
      <xdr:spPr>
        <a:xfrm>
          <a:off x="14020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15966</xdr:rowOff>
    </xdr:from>
    <xdr:to>
      <xdr:col>19</xdr:col>
      <xdr:colOff>533400</xdr:colOff>
      <xdr:row>42</xdr:row>
      <xdr:rowOff>117566</xdr:rowOff>
    </xdr:to>
    <xdr:sp macro="" textlink="">
      <xdr:nvSpPr>
        <xdr:cNvPr id="416" name="円/楕円 415"/>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102343</xdr:rowOff>
    </xdr:from>
    <xdr:ext cx="762000" cy="259045"/>
    <xdr:sp macro="" textlink="">
      <xdr:nvSpPr>
        <xdr:cNvPr id="417" name="テキスト ボックス 416"/>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義務教育施設の耐震化事業等投資的事業の増加により一般会計地方債残高が増加したことに加え、普通交付税の基準財政需要額に算入されない地方債の発行により将来負担比率が悪化することとなった。今後においては庁舎</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や石部駅周辺整備事業等の、</a:t>
          </a:r>
          <a:r>
            <a:rPr kumimoji="1" lang="ja-JP" altLang="ja-JP" sz="1100">
              <a:solidFill>
                <a:schemeClr val="dk1"/>
              </a:solidFill>
              <a:effectLst/>
              <a:latin typeface="+mn-lt"/>
              <a:ea typeface="+mn-ea"/>
              <a:cs typeface="+mn-cs"/>
            </a:rPr>
            <a:t>比率に大きく影響を及ぼす事業も控えていることから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実施事業の平準化を図り財政の健全化に努める。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6" name="直線コネクタ 445"/>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7"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8" name="直線コネクタ 447"/>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142240</xdr:rowOff>
    </xdr:from>
    <xdr:to>
      <xdr:col>24</xdr:col>
      <xdr:colOff>558800</xdr:colOff>
      <xdr:row>16</xdr:row>
      <xdr:rowOff>147066</xdr:rowOff>
    </xdr:to>
    <xdr:cxnSp macro="">
      <xdr:nvCxnSpPr>
        <xdr:cNvPr id="451" name="直線コネクタ 450"/>
        <xdr:cNvCxnSpPr/>
      </xdr:nvCxnSpPr>
      <xdr:spPr>
        <a:xfrm>
          <a:off x="16179800" y="288544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2"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3" name="フローチャート : 判断 452"/>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108458</xdr:rowOff>
    </xdr:from>
    <xdr:to>
      <xdr:col>23</xdr:col>
      <xdr:colOff>406400</xdr:colOff>
      <xdr:row>16</xdr:row>
      <xdr:rowOff>142240</xdr:rowOff>
    </xdr:to>
    <xdr:cxnSp macro="">
      <xdr:nvCxnSpPr>
        <xdr:cNvPr id="454" name="直線コネクタ 453"/>
        <xdr:cNvCxnSpPr/>
      </xdr:nvCxnSpPr>
      <xdr:spPr>
        <a:xfrm>
          <a:off x="15290800" y="28516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5" name="フローチャート : 判断 454"/>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6" name="テキスト ボックス 455"/>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108458</xdr:rowOff>
    </xdr:from>
    <xdr:to>
      <xdr:col>22</xdr:col>
      <xdr:colOff>203200</xdr:colOff>
      <xdr:row>17</xdr:row>
      <xdr:rowOff>16637</xdr:rowOff>
    </xdr:to>
    <xdr:cxnSp macro="">
      <xdr:nvCxnSpPr>
        <xdr:cNvPr id="457" name="直線コネクタ 456"/>
        <xdr:cNvCxnSpPr/>
      </xdr:nvCxnSpPr>
      <xdr:spPr>
        <a:xfrm flipV="1">
          <a:off x="14401800" y="285165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8" name="フローチャート : 判断 457"/>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9" name="テキスト ボックス 458"/>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166370</xdr:rowOff>
    </xdr:from>
    <xdr:to>
      <xdr:col>21</xdr:col>
      <xdr:colOff>0</xdr:colOff>
      <xdr:row>17</xdr:row>
      <xdr:rowOff>16637</xdr:rowOff>
    </xdr:to>
    <xdr:cxnSp macro="">
      <xdr:nvCxnSpPr>
        <xdr:cNvPr id="460" name="直線コネクタ 459"/>
        <xdr:cNvCxnSpPr/>
      </xdr:nvCxnSpPr>
      <xdr:spPr>
        <a:xfrm>
          <a:off x="13512800" y="290957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61" name="フローチャート : 判断 460"/>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62" name="テキスト ボックス 461"/>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63" name="フローチャート : 判断 462"/>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64" name="テキスト ボックス 463"/>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96266</xdr:rowOff>
    </xdr:from>
    <xdr:to>
      <xdr:col>24</xdr:col>
      <xdr:colOff>609600</xdr:colOff>
      <xdr:row>17</xdr:row>
      <xdr:rowOff>26416</xdr:rowOff>
    </xdr:to>
    <xdr:sp macro="" textlink="">
      <xdr:nvSpPr>
        <xdr:cNvPr id="470" name="円/楕円 469"/>
        <xdr:cNvSpPr/>
      </xdr:nvSpPr>
      <xdr:spPr>
        <a:xfrm>
          <a:off x="169672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68343</xdr:rowOff>
    </xdr:from>
    <xdr:ext cx="762000" cy="259045"/>
    <xdr:sp macro="" textlink="">
      <xdr:nvSpPr>
        <xdr:cNvPr id="471" name="将来負担の状況該当値テキスト"/>
        <xdr:cNvSpPr txBox="1"/>
      </xdr:nvSpPr>
      <xdr:spPr>
        <a:xfrm>
          <a:off x="17106900" y="28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91440</xdr:rowOff>
    </xdr:from>
    <xdr:to>
      <xdr:col>23</xdr:col>
      <xdr:colOff>457200</xdr:colOff>
      <xdr:row>17</xdr:row>
      <xdr:rowOff>21590</xdr:rowOff>
    </xdr:to>
    <xdr:sp macro="" textlink="">
      <xdr:nvSpPr>
        <xdr:cNvPr id="472" name="円/楕円 471"/>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73" name="テキスト ボックス 472"/>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57658</xdr:rowOff>
    </xdr:from>
    <xdr:to>
      <xdr:col>22</xdr:col>
      <xdr:colOff>254000</xdr:colOff>
      <xdr:row>16</xdr:row>
      <xdr:rowOff>159258</xdr:rowOff>
    </xdr:to>
    <xdr:sp macro="" textlink="">
      <xdr:nvSpPr>
        <xdr:cNvPr id="474" name="円/楕円 473"/>
        <xdr:cNvSpPr/>
      </xdr:nvSpPr>
      <xdr:spPr>
        <a:xfrm>
          <a:off x="15240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144035</xdr:rowOff>
    </xdr:from>
    <xdr:ext cx="762000" cy="259045"/>
    <xdr:sp macro="" textlink="">
      <xdr:nvSpPr>
        <xdr:cNvPr id="475" name="テキスト ボックス 474"/>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137287</xdr:rowOff>
    </xdr:from>
    <xdr:to>
      <xdr:col>21</xdr:col>
      <xdr:colOff>50800</xdr:colOff>
      <xdr:row>17</xdr:row>
      <xdr:rowOff>67437</xdr:rowOff>
    </xdr:to>
    <xdr:sp macro="" textlink="">
      <xdr:nvSpPr>
        <xdr:cNvPr id="476" name="円/楕円 475"/>
        <xdr:cNvSpPr/>
      </xdr:nvSpPr>
      <xdr:spPr>
        <a:xfrm>
          <a:off x="14351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52214</xdr:rowOff>
    </xdr:from>
    <xdr:ext cx="762000" cy="259045"/>
    <xdr:sp macro="" textlink="">
      <xdr:nvSpPr>
        <xdr:cNvPr id="477" name="テキスト ボックス 476"/>
        <xdr:cNvSpPr txBox="1"/>
      </xdr:nvSpPr>
      <xdr:spPr>
        <a:xfrm>
          <a:off x="14020800" y="29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115570</xdr:rowOff>
    </xdr:from>
    <xdr:to>
      <xdr:col>19</xdr:col>
      <xdr:colOff>533400</xdr:colOff>
      <xdr:row>17</xdr:row>
      <xdr:rowOff>45720</xdr:rowOff>
    </xdr:to>
    <xdr:sp macro="" textlink="">
      <xdr:nvSpPr>
        <xdr:cNvPr id="478" name="円/楕円 477"/>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30497</xdr:rowOff>
    </xdr:from>
    <xdr:ext cx="762000" cy="259045"/>
    <xdr:sp macro="" textlink="">
      <xdr:nvSpPr>
        <xdr:cNvPr id="479" name="テキスト ボックス 478"/>
        <xdr:cNvSpPr txBox="1"/>
      </xdr:nvSpPr>
      <xdr:spPr>
        <a:xfrm>
          <a:off x="13131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55,104
52,710
70.40
20,770,431
20,357,207
309,503
12,380,337
27,098,599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職員の削減や</a:t>
          </a:r>
          <a:r>
            <a:rPr kumimoji="1" lang="ja-JP" altLang="en-US" sz="1300">
              <a:solidFill>
                <a:schemeClr val="dk1"/>
              </a:solidFill>
              <a:effectLst/>
              <a:latin typeface="+mn-lt"/>
              <a:ea typeface="+mn-ea"/>
              <a:cs typeface="+mn-cs"/>
            </a:rPr>
            <a:t>時間外勤務の削減</a:t>
          </a:r>
          <a:r>
            <a:rPr kumimoji="1" lang="ja-JP" altLang="ja-JP" sz="1300">
              <a:solidFill>
                <a:schemeClr val="dk1"/>
              </a:solidFill>
              <a:effectLst/>
              <a:latin typeface="+mn-lt"/>
              <a:ea typeface="+mn-ea"/>
              <a:cs typeface="+mn-cs"/>
            </a:rPr>
            <a:t>等により前年度よりも人件費を削減し、類似団体の平均値は下回っているものの、施設の指定管理者制度導入等による職員削減もほぼ完了し、今後大きな職員の削減は難しいが、</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時間外勤務手当等の削減や職員構成の平準化を図るなどし人件費の抑制に努める。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123190</xdr:rowOff>
    </xdr:to>
    <xdr:cxnSp macro="">
      <xdr:nvCxnSpPr>
        <xdr:cNvPr id="66" name="直線コネクタ 65"/>
        <xdr:cNvCxnSpPr/>
      </xdr:nvCxnSpPr>
      <xdr:spPr>
        <a:xfrm flipV="1">
          <a:off x="3987800" y="610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35</xdr:row>
      <xdr:rowOff>130810</xdr:rowOff>
    </xdr:to>
    <xdr:cxnSp macro="">
      <xdr:nvCxnSpPr>
        <xdr:cNvPr id="69" name="直線コネクタ 68"/>
        <xdr:cNvCxnSpPr/>
      </xdr:nvCxnSpPr>
      <xdr:spPr>
        <a:xfrm flipV="1">
          <a:off x="3098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35</xdr:row>
      <xdr:rowOff>161290</xdr:rowOff>
    </xdr:to>
    <xdr:cxnSp macro="">
      <xdr:nvCxnSpPr>
        <xdr:cNvPr id="72" name="直線コネクタ 71"/>
        <xdr:cNvCxnSpPr/>
      </xdr:nvCxnSpPr>
      <xdr:spPr>
        <a:xfrm flipV="1">
          <a:off x="2209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119380</xdr:rowOff>
    </xdr:to>
    <xdr:cxnSp macro="">
      <xdr:nvCxnSpPr>
        <xdr:cNvPr id="75" name="直線コネクタ 74"/>
        <xdr:cNvCxnSpPr/>
      </xdr:nvCxnSpPr>
      <xdr:spPr>
        <a:xfrm flipV="1">
          <a:off x="1320800" y="6162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5" name="円/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3" name="円/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154957</xdr:rowOff>
    </xdr:from>
    <xdr:ext cx="762000" cy="259045"/>
    <xdr:sp macro="" textlink="">
      <xdr:nvSpPr>
        <xdr:cNvPr id="94" name="テキスト ボックス 93"/>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類似団体と比較して高い比率となっている要因は、保育所入所児童数に対応するための臨時職員賃金の増加や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共施設の運営管理に指定管理者制度を導入したことによる委託料の増加などである。今後も施設管理については、積極的な民間委託・指定管理者制度の活用により物件費が増加することが見込まれるが、公共施設等総合管理計画に基づく施設ごとの個別管理計画を策定し、総量縮減により経費の縮減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16510</xdr:rowOff>
    </xdr:from>
    <xdr:to>
      <xdr:col>24</xdr:col>
      <xdr:colOff>31750</xdr:colOff>
      <xdr:row>19</xdr:row>
      <xdr:rowOff>85090</xdr:rowOff>
    </xdr:to>
    <xdr:cxnSp macro="">
      <xdr:nvCxnSpPr>
        <xdr:cNvPr id="127" name="直線コネクタ 126"/>
        <xdr:cNvCxnSpPr/>
      </xdr:nvCxnSpPr>
      <xdr:spPr>
        <a:xfrm flipV="1">
          <a:off x="15671800" y="3274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8890</xdr:rowOff>
    </xdr:from>
    <xdr:to>
      <xdr:col>22</xdr:col>
      <xdr:colOff>565150</xdr:colOff>
      <xdr:row>19</xdr:row>
      <xdr:rowOff>85090</xdr:rowOff>
    </xdr:to>
    <xdr:cxnSp macro="">
      <xdr:nvCxnSpPr>
        <xdr:cNvPr id="130" name="直線コネクタ 129"/>
        <xdr:cNvCxnSpPr/>
      </xdr:nvCxnSpPr>
      <xdr:spPr>
        <a:xfrm>
          <a:off x="14782800" y="3266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8890</xdr:rowOff>
    </xdr:from>
    <xdr:to>
      <xdr:col>21</xdr:col>
      <xdr:colOff>361950</xdr:colOff>
      <xdr:row>19</xdr:row>
      <xdr:rowOff>46990</xdr:rowOff>
    </xdr:to>
    <xdr:cxnSp macro="">
      <xdr:nvCxnSpPr>
        <xdr:cNvPr id="133" name="直線コネクタ 132"/>
        <xdr:cNvCxnSpPr/>
      </xdr:nvCxnSpPr>
      <xdr:spPr>
        <a:xfrm flipV="1">
          <a:off x="13893800" y="3266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1270</xdr:rowOff>
    </xdr:from>
    <xdr:to>
      <xdr:col>20</xdr:col>
      <xdr:colOff>158750</xdr:colOff>
      <xdr:row>19</xdr:row>
      <xdr:rowOff>46990</xdr:rowOff>
    </xdr:to>
    <xdr:cxnSp macro="">
      <xdr:nvCxnSpPr>
        <xdr:cNvPr id="136" name="直線コネクタ 135"/>
        <xdr:cNvCxnSpPr/>
      </xdr:nvCxnSpPr>
      <xdr:spPr>
        <a:xfrm>
          <a:off x="13004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137160</xdr:rowOff>
    </xdr:from>
    <xdr:to>
      <xdr:col>24</xdr:col>
      <xdr:colOff>82550</xdr:colOff>
      <xdr:row>19</xdr:row>
      <xdr:rowOff>67310</xdr:rowOff>
    </xdr:to>
    <xdr:sp macro="" textlink="">
      <xdr:nvSpPr>
        <xdr:cNvPr id="146" name="円/楕円 145"/>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109237</xdr:rowOff>
    </xdr:from>
    <xdr:ext cx="762000" cy="259045"/>
    <xdr:sp macro="" textlink="">
      <xdr:nvSpPr>
        <xdr:cNvPr id="147"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34290</xdr:rowOff>
    </xdr:from>
    <xdr:to>
      <xdr:col>22</xdr:col>
      <xdr:colOff>615950</xdr:colOff>
      <xdr:row>19</xdr:row>
      <xdr:rowOff>135890</xdr:rowOff>
    </xdr:to>
    <xdr:sp macro="" textlink="">
      <xdr:nvSpPr>
        <xdr:cNvPr id="148" name="円/楕円 147"/>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120667</xdr:rowOff>
    </xdr:from>
    <xdr:ext cx="736600" cy="259045"/>
    <xdr:sp macro="" textlink="">
      <xdr:nvSpPr>
        <xdr:cNvPr id="149" name="テキスト ボックス 148"/>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129540</xdr:rowOff>
    </xdr:from>
    <xdr:to>
      <xdr:col>21</xdr:col>
      <xdr:colOff>412750</xdr:colOff>
      <xdr:row>19</xdr:row>
      <xdr:rowOff>59690</xdr:rowOff>
    </xdr:to>
    <xdr:sp macro="" textlink="">
      <xdr:nvSpPr>
        <xdr:cNvPr id="150" name="円/楕円 149"/>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44467</xdr:rowOff>
    </xdr:from>
    <xdr:ext cx="762000" cy="259045"/>
    <xdr:sp macro="" textlink="">
      <xdr:nvSpPr>
        <xdr:cNvPr id="151" name="テキスト ボックス 150"/>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167640</xdr:rowOff>
    </xdr:from>
    <xdr:to>
      <xdr:col>20</xdr:col>
      <xdr:colOff>209550</xdr:colOff>
      <xdr:row>19</xdr:row>
      <xdr:rowOff>97790</xdr:rowOff>
    </xdr:to>
    <xdr:sp macro="" textlink="">
      <xdr:nvSpPr>
        <xdr:cNvPr id="152" name="円/楕円 151"/>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82567</xdr:rowOff>
    </xdr:from>
    <xdr:ext cx="762000" cy="259045"/>
    <xdr:sp macro="" textlink="">
      <xdr:nvSpPr>
        <xdr:cNvPr id="153" name="テキスト ボックス 152"/>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121920</xdr:rowOff>
    </xdr:from>
    <xdr:to>
      <xdr:col>19</xdr:col>
      <xdr:colOff>6350</xdr:colOff>
      <xdr:row>19</xdr:row>
      <xdr:rowOff>52070</xdr:rowOff>
    </xdr:to>
    <xdr:sp macro="" textlink="">
      <xdr:nvSpPr>
        <xdr:cNvPr id="154" name="円/楕円 153"/>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36847</xdr:rowOff>
    </xdr:from>
    <xdr:ext cx="762000" cy="259045"/>
    <xdr:sp macro="" textlink="">
      <xdr:nvSpPr>
        <xdr:cNvPr id="155" name="テキスト ボックス 154"/>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下回っているものの毎年増加傾向であり、湖南市特有の人口構成により急激に高齢化率が上昇することから、扶助費については今後も増加することが見込まれる。特に障がい福祉事業においては急激な伸びを示しているため、市単独事業の見直しを行い、事業の重点化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39915</xdr:rowOff>
    </xdr:from>
    <xdr:to>
      <xdr:col>7</xdr:col>
      <xdr:colOff>15875</xdr:colOff>
      <xdr:row>54</xdr:row>
      <xdr:rowOff>61685</xdr:rowOff>
    </xdr:to>
    <xdr:cxnSp macro="">
      <xdr:nvCxnSpPr>
        <xdr:cNvPr id="190" name="直線コネクタ 189"/>
        <xdr:cNvCxnSpPr/>
      </xdr:nvCxnSpPr>
      <xdr:spPr>
        <a:xfrm>
          <a:off x="3987800" y="9298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156935</xdr:rowOff>
    </xdr:from>
    <xdr:to>
      <xdr:col>5</xdr:col>
      <xdr:colOff>549275</xdr:colOff>
      <xdr:row>54</xdr:row>
      <xdr:rowOff>39915</xdr:rowOff>
    </xdr:to>
    <xdr:cxnSp macro="">
      <xdr:nvCxnSpPr>
        <xdr:cNvPr id="193" name="直線コネクタ 192"/>
        <xdr:cNvCxnSpPr/>
      </xdr:nvCxnSpPr>
      <xdr:spPr>
        <a:xfrm>
          <a:off x="3098800" y="9243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124278</xdr:rowOff>
    </xdr:from>
    <xdr:to>
      <xdr:col>4</xdr:col>
      <xdr:colOff>346075</xdr:colOff>
      <xdr:row>53</xdr:row>
      <xdr:rowOff>156935</xdr:rowOff>
    </xdr:to>
    <xdr:cxnSp macro="">
      <xdr:nvCxnSpPr>
        <xdr:cNvPr id="196" name="直線コネクタ 195"/>
        <xdr:cNvCxnSpPr/>
      </xdr:nvCxnSpPr>
      <xdr:spPr>
        <a:xfrm>
          <a:off x="2209800" y="9211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42834</xdr:rowOff>
    </xdr:from>
    <xdr:ext cx="762000" cy="259045"/>
    <xdr:sp macro="" textlink="">
      <xdr:nvSpPr>
        <xdr:cNvPr id="198" name="テキスト ボックス 197"/>
        <xdr:cNvSpPr txBox="1"/>
      </xdr:nvSpPr>
      <xdr:spPr>
        <a:xfrm>
          <a:off x="2717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124278</xdr:rowOff>
    </xdr:to>
    <xdr:cxnSp macro="">
      <xdr:nvCxnSpPr>
        <xdr:cNvPr id="199" name="直線コネクタ 198"/>
        <xdr:cNvCxnSpPr/>
      </xdr:nvCxnSpPr>
      <xdr:spPr>
        <a:xfrm>
          <a:off x="1320800" y="9156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31949</xdr:rowOff>
    </xdr:from>
    <xdr:ext cx="762000" cy="259045"/>
    <xdr:sp macro="" textlink="">
      <xdr:nvSpPr>
        <xdr:cNvPr id="201" name="テキスト ボックス 200"/>
        <xdr:cNvSpPr txBox="1"/>
      </xdr:nvSpPr>
      <xdr:spPr>
        <a:xfrm>
          <a:off x="1828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42834</xdr:rowOff>
    </xdr:from>
    <xdr:ext cx="762000" cy="259045"/>
    <xdr:sp macro="" textlink="">
      <xdr:nvSpPr>
        <xdr:cNvPr id="203" name="テキスト ボックス 202"/>
        <xdr:cNvSpPr txBox="1"/>
      </xdr:nvSpPr>
      <xdr:spPr>
        <a:xfrm>
          <a:off x="93980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9" name="円/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0"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11" name="円/楕円 210"/>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2" name="テキスト ボックス 211"/>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106135</xdr:rowOff>
    </xdr:from>
    <xdr:to>
      <xdr:col>4</xdr:col>
      <xdr:colOff>396875</xdr:colOff>
      <xdr:row>54</xdr:row>
      <xdr:rowOff>36285</xdr:rowOff>
    </xdr:to>
    <xdr:sp macro="" textlink="">
      <xdr:nvSpPr>
        <xdr:cNvPr id="213" name="円/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73478</xdr:rowOff>
    </xdr:from>
    <xdr:to>
      <xdr:col>3</xdr:col>
      <xdr:colOff>193675</xdr:colOff>
      <xdr:row>54</xdr:row>
      <xdr:rowOff>3628</xdr:rowOff>
    </xdr:to>
    <xdr:sp macro="" textlink="">
      <xdr:nvSpPr>
        <xdr:cNvPr id="215" name="円/楕円 214"/>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13805</xdr:rowOff>
    </xdr:from>
    <xdr:ext cx="762000" cy="259045"/>
    <xdr:sp macro="" textlink="">
      <xdr:nvSpPr>
        <xdr:cNvPr id="216" name="テキスト ボックス 215"/>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類似団体と比較して低い比率となっている要因としては、他会計繰出金において、下水道事業会計が企業会計へ移行したことにより、繰出金での支出から補助金および出資金での支出となったこと、また、</a:t>
          </a:r>
          <a:r>
            <a:rPr kumimoji="1" lang="ja-JP" altLang="ja-JP" sz="1300">
              <a:solidFill>
                <a:schemeClr val="dk1"/>
              </a:solidFill>
              <a:effectLst/>
              <a:latin typeface="+mn-lt"/>
              <a:ea typeface="+mn-ea"/>
              <a:cs typeface="+mn-cs"/>
            </a:rPr>
            <a:t>特別会計の基準外繰出の見直し等に</a:t>
          </a:r>
          <a:r>
            <a:rPr kumimoji="1" lang="ja-JP" altLang="en-US" sz="1300">
              <a:solidFill>
                <a:schemeClr val="dk1"/>
              </a:solidFill>
              <a:effectLst/>
              <a:latin typeface="+mn-lt"/>
              <a:ea typeface="+mn-ea"/>
              <a:cs typeface="+mn-cs"/>
            </a:rPr>
            <a:t>よるものと考える。</a:t>
          </a:r>
          <a:r>
            <a:rPr kumimoji="1" lang="ja-JP" altLang="ja-JP" sz="1300">
              <a:solidFill>
                <a:schemeClr val="dk1"/>
              </a:solidFill>
              <a:effectLst/>
              <a:latin typeface="+mn-lt"/>
              <a:ea typeface="+mn-ea"/>
              <a:cs typeface="+mn-cs"/>
            </a:rPr>
            <a:t>今後も、受益者負担の原則による料金改定などにより適正な一般会計からの繰出</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原則とし比率の改善に努める。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146050</xdr:rowOff>
    </xdr:from>
    <xdr:to>
      <xdr:col>24</xdr:col>
      <xdr:colOff>31750</xdr:colOff>
      <xdr:row>56</xdr:row>
      <xdr:rowOff>165100</xdr:rowOff>
    </xdr:to>
    <xdr:cxnSp macro="">
      <xdr:nvCxnSpPr>
        <xdr:cNvPr id="253" name="直線コネクタ 252"/>
        <xdr:cNvCxnSpPr/>
      </xdr:nvCxnSpPr>
      <xdr:spPr>
        <a:xfrm flipV="1">
          <a:off x="15671800" y="92329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165100</xdr:rowOff>
    </xdr:from>
    <xdr:to>
      <xdr:col>22</xdr:col>
      <xdr:colOff>565150</xdr:colOff>
      <xdr:row>57</xdr:row>
      <xdr:rowOff>4535</xdr:rowOff>
    </xdr:to>
    <xdr:cxnSp macro="">
      <xdr:nvCxnSpPr>
        <xdr:cNvPr id="256" name="直線コネクタ 255"/>
        <xdr:cNvCxnSpPr/>
      </xdr:nvCxnSpPr>
      <xdr:spPr>
        <a:xfrm flipV="1">
          <a:off x="14782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4535</xdr:rowOff>
    </xdr:from>
    <xdr:to>
      <xdr:col>21</xdr:col>
      <xdr:colOff>361950</xdr:colOff>
      <xdr:row>57</xdr:row>
      <xdr:rowOff>91622</xdr:rowOff>
    </xdr:to>
    <xdr:cxnSp macro="">
      <xdr:nvCxnSpPr>
        <xdr:cNvPr id="259" name="直線コネクタ 258"/>
        <xdr:cNvCxnSpPr/>
      </xdr:nvCxnSpPr>
      <xdr:spPr>
        <a:xfrm flipV="1">
          <a:off x="13893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1" name="テキスト ボックス 260"/>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48078</xdr:rowOff>
    </xdr:from>
    <xdr:to>
      <xdr:col>20</xdr:col>
      <xdr:colOff>158750</xdr:colOff>
      <xdr:row>57</xdr:row>
      <xdr:rowOff>91622</xdr:rowOff>
    </xdr:to>
    <xdr:cxnSp macro="">
      <xdr:nvCxnSpPr>
        <xdr:cNvPr id="262" name="直線コネクタ 261"/>
        <xdr:cNvCxnSpPr/>
      </xdr:nvCxnSpPr>
      <xdr:spPr>
        <a:xfrm>
          <a:off x="13004800" y="982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4" name="テキスト ボックス 263"/>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43742</xdr:rowOff>
    </xdr:from>
    <xdr:ext cx="762000" cy="259045"/>
    <xdr:sp macro="" textlink="">
      <xdr:nvSpPr>
        <xdr:cNvPr id="266" name="テキスト ボックス 265"/>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95250</xdr:rowOff>
    </xdr:from>
    <xdr:to>
      <xdr:col>24</xdr:col>
      <xdr:colOff>82550</xdr:colOff>
      <xdr:row>54</xdr:row>
      <xdr:rowOff>25400</xdr:rowOff>
    </xdr:to>
    <xdr:sp macro="" textlink="">
      <xdr:nvSpPr>
        <xdr:cNvPr id="272" name="円/楕円 271"/>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111777</xdr:rowOff>
    </xdr:from>
    <xdr:ext cx="762000" cy="259045"/>
    <xdr:sp macro="" textlink="">
      <xdr:nvSpPr>
        <xdr:cNvPr id="273"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4" name="円/楕円 273"/>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5" name="テキスト ボックス 274"/>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125185</xdr:rowOff>
    </xdr:from>
    <xdr:to>
      <xdr:col>21</xdr:col>
      <xdr:colOff>412750</xdr:colOff>
      <xdr:row>57</xdr:row>
      <xdr:rowOff>55335</xdr:rowOff>
    </xdr:to>
    <xdr:sp macro="" textlink="">
      <xdr:nvSpPr>
        <xdr:cNvPr id="276" name="円/楕円 275"/>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77" name="テキスト ボックス 276"/>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40822</xdr:rowOff>
    </xdr:from>
    <xdr:to>
      <xdr:col>20</xdr:col>
      <xdr:colOff>209550</xdr:colOff>
      <xdr:row>57</xdr:row>
      <xdr:rowOff>142422</xdr:rowOff>
    </xdr:to>
    <xdr:sp macro="" textlink="">
      <xdr:nvSpPr>
        <xdr:cNvPr id="278" name="円/楕円 277"/>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127199</xdr:rowOff>
    </xdr:from>
    <xdr:ext cx="762000" cy="259045"/>
    <xdr:sp macro="" textlink="">
      <xdr:nvSpPr>
        <xdr:cNvPr id="279" name="テキスト ボックス 278"/>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168728</xdr:rowOff>
    </xdr:from>
    <xdr:to>
      <xdr:col>19</xdr:col>
      <xdr:colOff>6350</xdr:colOff>
      <xdr:row>57</xdr:row>
      <xdr:rowOff>98878</xdr:rowOff>
    </xdr:to>
    <xdr:sp macro="" textlink="">
      <xdr:nvSpPr>
        <xdr:cNvPr id="280" name="円/楕円 279"/>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83655</xdr:rowOff>
    </xdr:from>
    <xdr:ext cx="762000" cy="259045"/>
    <xdr:sp macro="" textlink="">
      <xdr:nvSpPr>
        <xdr:cNvPr id="281" name="テキスト ボックス 280"/>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類似団体と比較して高い比率となっている要因は、一部事務組合への負担金や補助交付金が多額であること</a:t>
          </a:r>
          <a:r>
            <a:rPr kumimoji="1" lang="ja-JP" altLang="en-US" sz="1300">
              <a:solidFill>
                <a:schemeClr val="dk1"/>
              </a:solidFill>
              <a:effectLst/>
              <a:latin typeface="+mn-lt"/>
              <a:ea typeface="+mn-ea"/>
              <a:cs typeface="+mn-cs"/>
            </a:rPr>
            <a:t>、また、下水道事業会計が企業会計へ移行したことにより繰出金で支出していた一部が補助金での支出になったためである。</a:t>
          </a:r>
          <a:r>
            <a:rPr kumimoji="1" lang="ja-JP" altLang="ja-JP" sz="1300">
              <a:solidFill>
                <a:schemeClr val="dk1"/>
              </a:solidFill>
              <a:effectLst/>
              <a:latin typeface="+mn-lt"/>
              <a:ea typeface="+mn-ea"/>
              <a:cs typeface="+mn-cs"/>
            </a:rPr>
            <a:t>今後も、一部事務組合の事業内容の精査などによる負担金の適正化を図ることや、市単独補助金の必要性を精査し縮減に努める。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40</xdr:row>
      <xdr:rowOff>18415</xdr:rowOff>
    </xdr:to>
    <xdr:cxnSp macro="">
      <xdr:nvCxnSpPr>
        <xdr:cNvPr id="309" name="直線コネクタ 308"/>
        <xdr:cNvCxnSpPr/>
      </xdr:nvCxnSpPr>
      <xdr:spPr>
        <a:xfrm>
          <a:off x="15671800" y="6664960"/>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132715</xdr:rowOff>
    </xdr:from>
    <xdr:to>
      <xdr:col>22</xdr:col>
      <xdr:colOff>565150</xdr:colOff>
      <xdr:row>38</xdr:row>
      <xdr:rowOff>149860</xdr:rowOff>
    </xdr:to>
    <xdr:cxnSp macro="">
      <xdr:nvCxnSpPr>
        <xdr:cNvPr id="312" name="直線コネクタ 311"/>
        <xdr:cNvCxnSpPr/>
      </xdr:nvCxnSpPr>
      <xdr:spPr>
        <a:xfrm>
          <a:off x="14782800" y="66478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132715</xdr:rowOff>
    </xdr:to>
    <xdr:cxnSp macro="">
      <xdr:nvCxnSpPr>
        <xdr:cNvPr id="315" name="直線コネクタ 314"/>
        <xdr:cNvCxnSpPr/>
      </xdr:nvCxnSpPr>
      <xdr:spPr>
        <a:xfrm>
          <a:off x="13893800" y="65963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7" name="テキスト ボックス 316"/>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38</xdr:row>
      <xdr:rowOff>98425</xdr:rowOff>
    </xdr:to>
    <xdr:cxnSp macro="">
      <xdr:nvCxnSpPr>
        <xdr:cNvPr id="318" name="直線コネクタ 317"/>
        <xdr:cNvCxnSpPr/>
      </xdr:nvCxnSpPr>
      <xdr:spPr>
        <a:xfrm flipV="1">
          <a:off x="13004800" y="6596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67962</xdr:rowOff>
    </xdr:from>
    <xdr:ext cx="762000" cy="259045"/>
    <xdr:sp macro="" textlink="">
      <xdr:nvSpPr>
        <xdr:cNvPr id="320" name="テキスト ボックス 319"/>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2" name="テキスト ボックス 321"/>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139065</xdr:rowOff>
    </xdr:from>
    <xdr:to>
      <xdr:col>24</xdr:col>
      <xdr:colOff>82550</xdr:colOff>
      <xdr:row>40</xdr:row>
      <xdr:rowOff>69215</xdr:rowOff>
    </xdr:to>
    <xdr:sp macro="" textlink="">
      <xdr:nvSpPr>
        <xdr:cNvPr id="328" name="円/楕円 327"/>
        <xdr:cNvSpPr/>
      </xdr:nvSpPr>
      <xdr:spPr>
        <a:xfrm>
          <a:off x="164592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111142</xdr:rowOff>
    </xdr:from>
    <xdr:ext cx="762000" cy="259045"/>
    <xdr:sp macro="" textlink="">
      <xdr:nvSpPr>
        <xdr:cNvPr id="329" name="補助費等該当値テキスト"/>
        <xdr:cNvSpPr txBox="1"/>
      </xdr:nvSpPr>
      <xdr:spPr>
        <a:xfrm>
          <a:off x="16598900" y="67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30" name="円/楕円 329"/>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31" name="テキスト ボックス 330"/>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81915</xdr:rowOff>
    </xdr:from>
    <xdr:to>
      <xdr:col>21</xdr:col>
      <xdr:colOff>412750</xdr:colOff>
      <xdr:row>39</xdr:row>
      <xdr:rowOff>12065</xdr:rowOff>
    </xdr:to>
    <xdr:sp macro="" textlink="">
      <xdr:nvSpPr>
        <xdr:cNvPr id="332" name="円/楕円 331"/>
        <xdr:cNvSpPr/>
      </xdr:nvSpPr>
      <xdr:spPr>
        <a:xfrm>
          <a:off x="14732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168292</xdr:rowOff>
    </xdr:from>
    <xdr:ext cx="762000" cy="259045"/>
    <xdr:sp macro="" textlink="">
      <xdr:nvSpPr>
        <xdr:cNvPr id="333" name="テキスト ボックス 332"/>
        <xdr:cNvSpPr txBox="1"/>
      </xdr:nvSpPr>
      <xdr:spPr>
        <a:xfrm>
          <a:off x="14401800" y="66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4" name="円/楕円 333"/>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5" name="テキスト ボックス 334"/>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47625</xdr:rowOff>
    </xdr:from>
    <xdr:to>
      <xdr:col>19</xdr:col>
      <xdr:colOff>6350</xdr:colOff>
      <xdr:row>38</xdr:row>
      <xdr:rowOff>149225</xdr:rowOff>
    </xdr:to>
    <xdr:sp macro="" textlink="">
      <xdr:nvSpPr>
        <xdr:cNvPr id="336" name="円/楕円 335"/>
        <xdr:cNvSpPr/>
      </xdr:nvSpPr>
      <xdr:spPr>
        <a:xfrm>
          <a:off x="12954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134002</xdr:rowOff>
    </xdr:from>
    <xdr:ext cx="762000" cy="259045"/>
    <xdr:sp macro="" textlink="">
      <xdr:nvSpPr>
        <xdr:cNvPr id="337" name="テキスト ボックス 336"/>
        <xdr:cNvSpPr txBox="1"/>
      </xdr:nvSpPr>
      <xdr:spPr>
        <a:xfrm>
          <a:off x="12623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年の合併以降、義務教育施設の耐震化事業をはじめとする大型投資事業を実施してきたことに加え臨時財政対策債の償還が増加していることにより類似団体平均を上回ることとなった。</a:t>
          </a:r>
          <a:endParaRPr lang="ja-JP" altLang="ja-JP" sz="1300">
            <a:effectLst/>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庁舎</a:t>
          </a:r>
          <a:r>
            <a:rPr kumimoji="1" lang="ja-JP" altLang="en-US" sz="1300">
              <a:solidFill>
                <a:schemeClr val="dk1"/>
              </a:solidFill>
              <a:effectLst/>
              <a:latin typeface="+mn-lt"/>
              <a:ea typeface="+mn-ea"/>
              <a:cs typeface="+mn-cs"/>
            </a:rPr>
            <a:t>整備</a:t>
          </a:r>
          <a:r>
            <a:rPr kumimoji="1" lang="ja-JP" altLang="ja-JP" sz="1300">
              <a:solidFill>
                <a:schemeClr val="dk1"/>
              </a:solidFill>
              <a:effectLst/>
              <a:latin typeface="+mn-lt"/>
              <a:ea typeface="+mn-ea"/>
              <a:cs typeface="+mn-cs"/>
            </a:rPr>
            <a:t>事業</a:t>
          </a:r>
          <a:r>
            <a:rPr kumimoji="1" lang="ja-JP" altLang="en-US" sz="1300">
              <a:solidFill>
                <a:schemeClr val="dk1"/>
              </a:solidFill>
              <a:effectLst/>
              <a:latin typeface="+mn-lt"/>
              <a:ea typeface="+mn-ea"/>
              <a:cs typeface="+mn-cs"/>
            </a:rPr>
            <a:t>や石部駅周辺整備事業</a:t>
          </a:r>
          <a:r>
            <a:rPr kumimoji="1" lang="ja-JP" altLang="ja-JP" sz="1300">
              <a:solidFill>
                <a:schemeClr val="dk1"/>
              </a:solidFill>
              <a:effectLst/>
              <a:latin typeface="+mn-lt"/>
              <a:ea typeface="+mn-ea"/>
              <a:cs typeface="+mn-cs"/>
            </a:rPr>
            <a:t>等</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地方債に依存する事業を控えていることから他の事業との年度間調整、事業規模の見直しなどにより過度の負担とならないよう調整を行い平準化に努める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40132</xdr:rowOff>
    </xdr:to>
    <xdr:cxnSp macro="">
      <xdr:nvCxnSpPr>
        <xdr:cNvPr id="367" name="直線コネクタ 366"/>
        <xdr:cNvCxnSpPr/>
      </xdr:nvCxnSpPr>
      <xdr:spPr>
        <a:xfrm flipV="1">
          <a:off x="3987800" y="134086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85852</xdr:rowOff>
    </xdr:to>
    <xdr:cxnSp macro="">
      <xdr:nvCxnSpPr>
        <xdr:cNvPr id="370" name="直線コネクタ 369"/>
        <xdr:cNvCxnSpPr/>
      </xdr:nvCxnSpPr>
      <xdr:spPr>
        <a:xfrm flipV="1">
          <a:off x="3098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67563</xdr:rowOff>
    </xdr:from>
    <xdr:to>
      <xdr:col>4</xdr:col>
      <xdr:colOff>346075</xdr:colOff>
      <xdr:row>78</xdr:row>
      <xdr:rowOff>85852</xdr:rowOff>
    </xdr:to>
    <xdr:cxnSp macro="">
      <xdr:nvCxnSpPr>
        <xdr:cNvPr id="373" name="直線コネクタ 372"/>
        <xdr:cNvCxnSpPr/>
      </xdr:nvCxnSpPr>
      <xdr:spPr>
        <a:xfrm>
          <a:off x="2209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67563</xdr:rowOff>
    </xdr:to>
    <xdr:cxnSp macro="">
      <xdr:nvCxnSpPr>
        <xdr:cNvPr id="376" name="直線コネクタ 375"/>
        <xdr:cNvCxnSpPr/>
      </xdr:nvCxnSpPr>
      <xdr:spPr>
        <a:xfrm>
          <a:off x="1320800" y="133537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6" name="円/楕円 385"/>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7"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88" name="円/楕円 387"/>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89" name="テキスト ボックス 388"/>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90" name="円/楕円 389"/>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91" name="テキスト ボックス 390"/>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xdr:rowOff>
    </xdr:from>
    <xdr:to>
      <xdr:col>3</xdr:col>
      <xdr:colOff>193675</xdr:colOff>
      <xdr:row>78</xdr:row>
      <xdr:rowOff>118363</xdr:rowOff>
    </xdr:to>
    <xdr:sp macro="" textlink="">
      <xdr:nvSpPr>
        <xdr:cNvPr id="392" name="円/楕円 391"/>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93" name="テキスト ボックス 39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94" name="円/楕円 393"/>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95" name="テキスト ボックス 394"/>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の平均値を下回っているものの、</a:t>
          </a:r>
          <a:r>
            <a:rPr kumimoji="1" lang="ja-JP" altLang="ja-JP" sz="1300">
              <a:solidFill>
                <a:schemeClr val="dk1"/>
              </a:solidFill>
              <a:effectLst/>
              <a:latin typeface="+mn-lt"/>
              <a:ea typeface="+mn-ea"/>
              <a:cs typeface="+mn-cs"/>
            </a:rPr>
            <a:t>一部事務組合への負担金や補助交付金が多額であることに</a:t>
          </a:r>
          <a:r>
            <a:rPr kumimoji="1" lang="ja-JP" altLang="en-US" sz="1300">
              <a:solidFill>
                <a:schemeClr val="dk1"/>
              </a:solidFill>
              <a:effectLst/>
              <a:latin typeface="+mn-lt"/>
              <a:ea typeface="+mn-ea"/>
              <a:cs typeface="+mn-cs"/>
            </a:rPr>
            <a:t>加え、高齢化率の上昇による扶助費の増加が見込まれる</a:t>
          </a:r>
          <a:r>
            <a:rPr kumimoji="1" lang="ja-JP" altLang="ja-JP" sz="1300">
              <a:solidFill>
                <a:schemeClr val="dk1"/>
              </a:solidFill>
              <a:effectLst/>
              <a:latin typeface="+mn-lt"/>
              <a:ea typeface="+mn-ea"/>
              <a:cs typeface="+mn-cs"/>
            </a:rPr>
            <a:t>。今後も、一部事務組合の事業内容の精査などによる負担金の適正化を図ることや、市単独</a:t>
          </a:r>
          <a:r>
            <a:rPr kumimoji="1" lang="ja-JP" altLang="en-US" sz="1300">
              <a:solidFill>
                <a:schemeClr val="dk1"/>
              </a:solidFill>
              <a:effectLst/>
              <a:latin typeface="+mn-lt"/>
              <a:ea typeface="+mn-ea"/>
              <a:cs typeface="+mn-cs"/>
            </a:rPr>
            <a:t>事業の</a:t>
          </a:r>
          <a:r>
            <a:rPr kumimoji="1" lang="ja-JP" altLang="ja-JP" sz="1300">
              <a:solidFill>
                <a:schemeClr val="dk1"/>
              </a:solidFill>
              <a:effectLst/>
              <a:latin typeface="+mn-lt"/>
              <a:ea typeface="+mn-ea"/>
              <a:cs typeface="+mn-cs"/>
            </a:rPr>
            <a:t>必要性を精査し縮減に努める。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111761</xdr:rowOff>
    </xdr:to>
    <xdr:cxnSp macro="">
      <xdr:nvCxnSpPr>
        <xdr:cNvPr id="428" name="直線コネクタ 427"/>
        <xdr:cNvCxnSpPr/>
      </xdr:nvCxnSpPr>
      <xdr:spPr>
        <a:xfrm flipV="1">
          <a:off x="15671800" y="130581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76</xdr:row>
      <xdr:rowOff>111761</xdr:rowOff>
    </xdr:to>
    <xdr:cxnSp macro="">
      <xdr:nvCxnSpPr>
        <xdr:cNvPr id="431" name="直線コネクタ 430"/>
        <xdr:cNvCxnSpPr/>
      </xdr:nvCxnSpPr>
      <xdr:spPr>
        <a:xfrm>
          <a:off x="14782800" y="13081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76</xdr:row>
      <xdr:rowOff>69850</xdr:rowOff>
    </xdr:to>
    <xdr:cxnSp macro="">
      <xdr:nvCxnSpPr>
        <xdr:cNvPr id="434" name="直線コネクタ 433"/>
        <xdr:cNvCxnSpPr/>
      </xdr:nvCxnSpPr>
      <xdr:spPr>
        <a:xfrm flipV="1">
          <a:off x="13893800" y="1308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6" name="テキスト ボックス 43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88900</xdr:rowOff>
    </xdr:to>
    <xdr:cxnSp macro="">
      <xdr:nvCxnSpPr>
        <xdr:cNvPr id="437" name="直線コネクタ 436"/>
        <xdr:cNvCxnSpPr/>
      </xdr:nvCxnSpPr>
      <xdr:spPr>
        <a:xfrm flipV="1">
          <a:off x="13004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9" name="テキスト ボックス 438"/>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1" name="テキスト ボックス 44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47" name="円/楕円 446"/>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165117</xdr:rowOff>
    </xdr:from>
    <xdr:ext cx="762000" cy="259045"/>
    <xdr:sp macro="" textlink="">
      <xdr:nvSpPr>
        <xdr:cNvPr id="448" name="公債費以外該当値テキスト"/>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49" name="円/楕円 448"/>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147338</xdr:rowOff>
    </xdr:from>
    <xdr:ext cx="736600" cy="259045"/>
    <xdr:sp macro="" textlink="">
      <xdr:nvSpPr>
        <xdr:cNvPr id="450" name="テキスト ボックス 449"/>
        <xdr:cNvSpPr txBox="1"/>
      </xdr:nvSpPr>
      <xdr:spPr>
        <a:xfrm>
          <a:off x="15290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51" name="円/楕円 450"/>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86377</xdr:rowOff>
    </xdr:from>
    <xdr:ext cx="762000" cy="259045"/>
    <xdr:sp macro="" textlink="">
      <xdr:nvSpPr>
        <xdr:cNvPr id="452" name="テキスト ボックス 451"/>
        <xdr:cNvSpPr txBox="1"/>
      </xdr:nvSpPr>
      <xdr:spPr>
        <a:xfrm>
          <a:off x="14401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19050</xdr:rowOff>
    </xdr:from>
    <xdr:to>
      <xdr:col>20</xdr:col>
      <xdr:colOff>209550</xdr:colOff>
      <xdr:row>76</xdr:row>
      <xdr:rowOff>120650</xdr:rowOff>
    </xdr:to>
    <xdr:sp macro="" textlink="">
      <xdr:nvSpPr>
        <xdr:cNvPr id="453" name="円/楕円 452"/>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105427</xdr:rowOff>
    </xdr:from>
    <xdr:ext cx="762000" cy="259045"/>
    <xdr:sp macro="" textlink="">
      <xdr:nvSpPr>
        <xdr:cNvPr id="454" name="テキスト ボックス 453"/>
        <xdr:cNvSpPr txBox="1"/>
      </xdr:nvSpPr>
      <xdr:spPr>
        <a:xfrm>
          <a:off x="13512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38100</xdr:rowOff>
    </xdr:from>
    <xdr:to>
      <xdr:col>19</xdr:col>
      <xdr:colOff>6350</xdr:colOff>
      <xdr:row>76</xdr:row>
      <xdr:rowOff>139700</xdr:rowOff>
    </xdr:to>
    <xdr:sp macro="" textlink="">
      <xdr:nvSpPr>
        <xdr:cNvPr id="455" name="円/楕円 454"/>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124477</xdr:rowOff>
    </xdr:from>
    <xdr:ext cx="762000" cy="259045"/>
    <xdr:sp macro="" textlink="">
      <xdr:nvSpPr>
        <xdr:cNvPr id="456" name="テキスト ボックス 455"/>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滋賀県湖南市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66326</xdr:rowOff>
    </xdr:from>
    <xdr:to>
      <xdr:col>4</xdr:col>
      <xdr:colOff>1117600</xdr:colOff>
      <xdr:row>16</xdr:row>
      <xdr:rowOff>89338</xdr:rowOff>
    </xdr:to>
    <xdr:cxnSp macro="">
      <xdr:nvCxnSpPr>
        <xdr:cNvPr id="50" name="直線コネクタ 49"/>
        <xdr:cNvCxnSpPr/>
      </xdr:nvCxnSpPr>
      <xdr:spPr bwMode="auto">
        <a:xfrm>
          <a:off x="5003800" y="2857151"/>
          <a:ext cx="6477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74115</xdr:rowOff>
    </xdr:from>
    <xdr:ext cx="762000" cy="259045"/>
    <xdr:sp macro="" textlink="">
      <xdr:nvSpPr>
        <xdr:cNvPr id="51" name="人口1人当たり決算額の推移平均値テキスト130"/>
        <xdr:cNvSpPr txBox="1"/>
      </xdr:nvSpPr>
      <xdr:spPr>
        <a:xfrm>
          <a:off x="5740400" y="286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53467</xdr:rowOff>
    </xdr:from>
    <xdr:to>
      <xdr:col>4</xdr:col>
      <xdr:colOff>469900</xdr:colOff>
      <xdr:row>16</xdr:row>
      <xdr:rowOff>66326</xdr:rowOff>
    </xdr:to>
    <xdr:cxnSp macro="">
      <xdr:nvCxnSpPr>
        <xdr:cNvPr id="53" name="直線コネクタ 52"/>
        <xdr:cNvCxnSpPr/>
      </xdr:nvCxnSpPr>
      <xdr:spPr bwMode="auto">
        <a:xfrm>
          <a:off x="4305300" y="2844292"/>
          <a:ext cx="6985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53467</xdr:rowOff>
    </xdr:from>
    <xdr:to>
      <xdr:col>3</xdr:col>
      <xdr:colOff>904875</xdr:colOff>
      <xdr:row>16</xdr:row>
      <xdr:rowOff>83757</xdr:rowOff>
    </xdr:to>
    <xdr:cxnSp macro="">
      <xdr:nvCxnSpPr>
        <xdr:cNvPr id="56" name="直線コネクタ 55"/>
        <xdr:cNvCxnSpPr/>
      </xdr:nvCxnSpPr>
      <xdr:spPr bwMode="auto">
        <a:xfrm flipV="1">
          <a:off x="3606800" y="2844292"/>
          <a:ext cx="698500" cy="30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76346</xdr:rowOff>
    </xdr:from>
    <xdr:to>
      <xdr:col>3</xdr:col>
      <xdr:colOff>206375</xdr:colOff>
      <xdr:row>16</xdr:row>
      <xdr:rowOff>83757</xdr:rowOff>
    </xdr:to>
    <xdr:cxnSp macro="">
      <xdr:nvCxnSpPr>
        <xdr:cNvPr id="59" name="直線コネクタ 58"/>
        <xdr:cNvCxnSpPr/>
      </xdr:nvCxnSpPr>
      <xdr:spPr bwMode="auto">
        <a:xfrm>
          <a:off x="2908300" y="2867171"/>
          <a:ext cx="698500" cy="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38538</xdr:rowOff>
    </xdr:from>
    <xdr:to>
      <xdr:col>5</xdr:col>
      <xdr:colOff>34925</xdr:colOff>
      <xdr:row>16</xdr:row>
      <xdr:rowOff>140138</xdr:rowOff>
    </xdr:to>
    <xdr:sp macro="" textlink="">
      <xdr:nvSpPr>
        <xdr:cNvPr id="69" name="円/楕円 68"/>
        <xdr:cNvSpPr/>
      </xdr:nvSpPr>
      <xdr:spPr bwMode="auto">
        <a:xfrm>
          <a:off x="5600700" y="2829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55065</xdr:rowOff>
    </xdr:from>
    <xdr:ext cx="762000" cy="259045"/>
    <xdr:sp macro="" textlink="">
      <xdr:nvSpPr>
        <xdr:cNvPr id="70" name="人口1人当たり決算額の推移該当値テキスト130"/>
        <xdr:cNvSpPr txBox="1"/>
      </xdr:nvSpPr>
      <xdr:spPr>
        <a:xfrm>
          <a:off x="5740400" y="267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75,477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15526</xdr:rowOff>
    </xdr:from>
    <xdr:to>
      <xdr:col>4</xdr:col>
      <xdr:colOff>520700</xdr:colOff>
      <xdr:row>16</xdr:row>
      <xdr:rowOff>117126</xdr:rowOff>
    </xdr:to>
    <xdr:sp macro="" textlink="">
      <xdr:nvSpPr>
        <xdr:cNvPr id="71" name="円/楕円 70"/>
        <xdr:cNvSpPr/>
      </xdr:nvSpPr>
      <xdr:spPr bwMode="auto">
        <a:xfrm>
          <a:off x="4953000" y="280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127303</xdr:rowOff>
    </xdr:from>
    <xdr:ext cx="736600" cy="259045"/>
    <xdr:sp macro="" textlink="">
      <xdr:nvSpPr>
        <xdr:cNvPr id="72" name="テキスト ボックス 71"/>
        <xdr:cNvSpPr txBox="1"/>
      </xdr:nvSpPr>
      <xdr:spPr>
        <a:xfrm>
          <a:off x="4622800" y="257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76,685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2667</xdr:rowOff>
    </xdr:from>
    <xdr:to>
      <xdr:col>3</xdr:col>
      <xdr:colOff>955675</xdr:colOff>
      <xdr:row>16</xdr:row>
      <xdr:rowOff>104267</xdr:rowOff>
    </xdr:to>
    <xdr:sp macro="" textlink="">
      <xdr:nvSpPr>
        <xdr:cNvPr id="73" name="円/楕円 72"/>
        <xdr:cNvSpPr/>
      </xdr:nvSpPr>
      <xdr:spPr bwMode="auto">
        <a:xfrm>
          <a:off x="4254500" y="2793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89044</xdr:rowOff>
    </xdr:from>
    <xdr:ext cx="762000" cy="259045"/>
    <xdr:sp macro="" textlink="">
      <xdr:nvSpPr>
        <xdr:cNvPr id="74" name="テキスト ボックス 73"/>
        <xdr:cNvSpPr txBox="1"/>
      </xdr:nvSpPr>
      <xdr:spPr>
        <a:xfrm>
          <a:off x="3924300" y="287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32957</xdr:rowOff>
    </xdr:from>
    <xdr:to>
      <xdr:col>3</xdr:col>
      <xdr:colOff>257175</xdr:colOff>
      <xdr:row>16</xdr:row>
      <xdr:rowOff>134557</xdr:rowOff>
    </xdr:to>
    <xdr:sp macro="" textlink="">
      <xdr:nvSpPr>
        <xdr:cNvPr id="75" name="円/楕円 74"/>
        <xdr:cNvSpPr/>
      </xdr:nvSpPr>
      <xdr:spPr bwMode="auto">
        <a:xfrm>
          <a:off x="3556000" y="282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119334</xdr:rowOff>
    </xdr:from>
    <xdr:ext cx="762000" cy="259045"/>
    <xdr:sp macro="" textlink="">
      <xdr:nvSpPr>
        <xdr:cNvPr id="76" name="テキスト ボックス 75"/>
        <xdr:cNvSpPr txBox="1"/>
      </xdr:nvSpPr>
      <xdr:spPr>
        <a:xfrm>
          <a:off x="3225800" y="291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75,770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25546</xdr:rowOff>
    </xdr:from>
    <xdr:to>
      <xdr:col>2</xdr:col>
      <xdr:colOff>692150</xdr:colOff>
      <xdr:row>16</xdr:row>
      <xdr:rowOff>127146</xdr:rowOff>
    </xdr:to>
    <xdr:sp macro="" textlink="">
      <xdr:nvSpPr>
        <xdr:cNvPr id="77" name="円/楕円 76"/>
        <xdr:cNvSpPr/>
      </xdr:nvSpPr>
      <xdr:spPr bwMode="auto">
        <a:xfrm>
          <a:off x="2857500" y="2816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111923</xdr:rowOff>
    </xdr:from>
    <xdr:ext cx="762000" cy="259045"/>
    <xdr:sp macro="" textlink="">
      <xdr:nvSpPr>
        <xdr:cNvPr id="78" name="テキスト ボックス 77"/>
        <xdr:cNvSpPr txBox="1"/>
      </xdr:nvSpPr>
      <xdr:spPr>
        <a:xfrm>
          <a:off x="2527300" y="290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338782</xdr:rowOff>
    </xdr:from>
    <xdr:to>
      <xdr:col>4</xdr:col>
      <xdr:colOff>1117600</xdr:colOff>
      <xdr:row>35</xdr:row>
      <xdr:rowOff>135882</xdr:rowOff>
    </xdr:to>
    <xdr:cxnSp macro="">
      <xdr:nvCxnSpPr>
        <xdr:cNvPr id="113" name="直線コネクタ 112"/>
        <xdr:cNvCxnSpPr/>
      </xdr:nvCxnSpPr>
      <xdr:spPr bwMode="auto">
        <a:xfrm>
          <a:off x="5003800" y="6606232"/>
          <a:ext cx="647700" cy="14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120660</xdr:rowOff>
    </xdr:from>
    <xdr:ext cx="762000" cy="259045"/>
    <xdr:sp macro="" textlink="">
      <xdr:nvSpPr>
        <xdr:cNvPr id="114" name="人口1人当たり決算額の推移平均値テキスト445"/>
        <xdr:cNvSpPr txBox="1"/>
      </xdr:nvSpPr>
      <xdr:spPr>
        <a:xfrm>
          <a:off x="5740400" y="673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303773</xdr:rowOff>
    </xdr:from>
    <xdr:to>
      <xdr:col>4</xdr:col>
      <xdr:colOff>469900</xdr:colOff>
      <xdr:row>34</xdr:row>
      <xdr:rowOff>338782</xdr:rowOff>
    </xdr:to>
    <xdr:cxnSp macro="">
      <xdr:nvCxnSpPr>
        <xdr:cNvPr id="116" name="直線コネクタ 115"/>
        <xdr:cNvCxnSpPr/>
      </xdr:nvCxnSpPr>
      <xdr:spPr bwMode="auto">
        <a:xfrm>
          <a:off x="4305300" y="6571223"/>
          <a:ext cx="698500" cy="3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303773</xdr:rowOff>
    </xdr:from>
    <xdr:to>
      <xdr:col>3</xdr:col>
      <xdr:colOff>904875</xdr:colOff>
      <xdr:row>34</xdr:row>
      <xdr:rowOff>323172</xdr:rowOff>
    </xdr:to>
    <xdr:cxnSp macro="">
      <xdr:nvCxnSpPr>
        <xdr:cNvPr id="119" name="直線コネクタ 118"/>
        <xdr:cNvCxnSpPr/>
      </xdr:nvCxnSpPr>
      <xdr:spPr bwMode="auto">
        <a:xfrm flipV="1">
          <a:off x="3606800" y="6571223"/>
          <a:ext cx="698500" cy="1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162708</xdr:rowOff>
    </xdr:from>
    <xdr:ext cx="762000" cy="259045"/>
    <xdr:sp macro="" textlink="">
      <xdr:nvSpPr>
        <xdr:cNvPr id="121" name="テキスト ボックス 120"/>
        <xdr:cNvSpPr txBox="1"/>
      </xdr:nvSpPr>
      <xdr:spPr>
        <a:xfrm>
          <a:off x="3924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323172</xdr:rowOff>
    </xdr:from>
    <xdr:to>
      <xdr:col>3</xdr:col>
      <xdr:colOff>206375</xdr:colOff>
      <xdr:row>35</xdr:row>
      <xdr:rowOff>29290</xdr:rowOff>
    </xdr:to>
    <xdr:cxnSp macro="">
      <xdr:nvCxnSpPr>
        <xdr:cNvPr id="122" name="直線コネクタ 121"/>
        <xdr:cNvCxnSpPr/>
      </xdr:nvCxnSpPr>
      <xdr:spPr bwMode="auto">
        <a:xfrm flipV="1">
          <a:off x="2908300" y="6590622"/>
          <a:ext cx="6985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73586</xdr:rowOff>
    </xdr:from>
    <xdr:ext cx="762000" cy="259045"/>
    <xdr:sp macro="" textlink="">
      <xdr:nvSpPr>
        <xdr:cNvPr id="124" name="テキスト ボックス 123"/>
        <xdr:cNvSpPr txBox="1"/>
      </xdr:nvSpPr>
      <xdr:spPr>
        <a:xfrm>
          <a:off x="32258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52254</xdr:rowOff>
    </xdr:from>
    <xdr:ext cx="762000" cy="259045"/>
    <xdr:sp macro="" textlink="">
      <xdr:nvSpPr>
        <xdr:cNvPr id="126" name="テキスト ボックス 125"/>
        <xdr:cNvSpPr txBox="1"/>
      </xdr:nvSpPr>
      <xdr:spPr>
        <a:xfrm>
          <a:off x="2527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85082</xdr:rowOff>
    </xdr:from>
    <xdr:to>
      <xdr:col>5</xdr:col>
      <xdr:colOff>34925</xdr:colOff>
      <xdr:row>35</xdr:row>
      <xdr:rowOff>186682</xdr:rowOff>
    </xdr:to>
    <xdr:sp macro="" textlink="">
      <xdr:nvSpPr>
        <xdr:cNvPr id="132" name="円/楕円 131"/>
        <xdr:cNvSpPr/>
      </xdr:nvSpPr>
      <xdr:spPr bwMode="auto">
        <a:xfrm>
          <a:off x="5600700" y="669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273059</xdr:rowOff>
    </xdr:from>
    <xdr:ext cx="762000" cy="259045"/>
    <xdr:sp macro="" textlink="">
      <xdr:nvSpPr>
        <xdr:cNvPr id="133" name="人口1人当たり決算額の推移該当値テキスト445"/>
        <xdr:cNvSpPr txBox="1"/>
      </xdr:nvSpPr>
      <xdr:spPr>
        <a:xfrm>
          <a:off x="5740400" y="654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16,478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287982</xdr:rowOff>
    </xdr:from>
    <xdr:to>
      <xdr:col>4</xdr:col>
      <xdr:colOff>520700</xdr:colOff>
      <xdr:row>35</xdr:row>
      <xdr:rowOff>46682</xdr:rowOff>
    </xdr:to>
    <xdr:sp macro="" textlink="">
      <xdr:nvSpPr>
        <xdr:cNvPr id="134" name="円/楕円 133"/>
        <xdr:cNvSpPr/>
      </xdr:nvSpPr>
      <xdr:spPr bwMode="auto">
        <a:xfrm>
          <a:off x="4953000" y="655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56859</xdr:rowOff>
    </xdr:from>
    <xdr:ext cx="736600" cy="259045"/>
    <xdr:sp macro="" textlink="">
      <xdr:nvSpPr>
        <xdr:cNvPr id="135" name="テキスト ボックス 134"/>
        <xdr:cNvSpPr txBox="1"/>
      </xdr:nvSpPr>
      <xdr:spPr>
        <a:xfrm>
          <a:off x="4622800" y="6324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252973</xdr:rowOff>
    </xdr:from>
    <xdr:to>
      <xdr:col>3</xdr:col>
      <xdr:colOff>955675</xdr:colOff>
      <xdr:row>35</xdr:row>
      <xdr:rowOff>11673</xdr:rowOff>
    </xdr:to>
    <xdr:sp macro="" textlink="">
      <xdr:nvSpPr>
        <xdr:cNvPr id="136" name="円/楕円 135"/>
        <xdr:cNvSpPr/>
      </xdr:nvSpPr>
      <xdr:spPr bwMode="auto">
        <a:xfrm>
          <a:off x="4254500" y="652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21850</xdr:rowOff>
    </xdr:from>
    <xdr:ext cx="762000" cy="259045"/>
    <xdr:sp macro="" textlink="">
      <xdr:nvSpPr>
        <xdr:cNvPr id="137" name="テキスト ボックス 136"/>
        <xdr:cNvSpPr txBox="1"/>
      </xdr:nvSpPr>
      <xdr:spPr>
        <a:xfrm>
          <a:off x="3924300" y="62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21,837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272372</xdr:rowOff>
    </xdr:from>
    <xdr:to>
      <xdr:col>3</xdr:col>
      <xdr:colOff>257175</xdr:colOff>
      <xdr:row>35</xdr:row>
      <xdr:rowOff>31072</xdr:rowOff>
    </xdr:to>
    <xdr:sp macro="" textlink="">
      <xdr:nvSpPr>
        <xdr:cNvPr id="138" name="円/楕円 137"/>
        <xdr:cNvSpPr/>
      </xdr:nvSpPr>
      <xdr:spPr bwMode="auto">
        <a:xfrm>
          <a:off x="3556000" y="653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41248</xdr:rowOff>
    </xdr:from>
    <xdr:ext cx="762000" cy="259045"/>
    <xdr:sp macro="" textlink="">
      <xdr:nvSpPr>
        <xdr:cNvPr id="139" name="テキスト ボックス 138"/>
        <xdr:cNvSpPr txBox="1"/>
      </xdr:nvSpPr>
      <xdr:spPr>
        <a:xfrm>
          <a:off x="3225800" y="630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321390</xdr:rowOff>
    </xdr:from>
    <xdr:to>
      <xdr:col>2</xdr:col>
      <xdr:colOff>692150</xdr:colOff>
      <xdr:row>35</xdr:row>
      <xdr:rowOff>80090</xdr:rowOff>
    </xdr:to>
    <xdr:sp macro="" textlink="">
      <xdr:nvSpPr>
        <xdr:cNvPr id="140" name="円/楕円 139"/>
        <xdr:cNvSpPr/>
      </xdr:nvSpPr>
      <xdr:spPr bwMode="auto">
        <a:xfrm>
          <a:off x="2857500" y="658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64867</xdr:rowOff>
    </xdr:from>
    <xdr:ext cx="762000" cy="259045"/>
    <xdr:sp macro="" textlink="">
      <xdr:nvSpPr>
        <xdr:cNvPr id="141" name="テキスト ボックス 140"/>
        <xdr:cNvSpPr txBox="1"/>
      </xdr:nvSpPr>
      <xdr:spPr>
        <a:xfrm>
          <a:off x="2527300" y="667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55,104
52,710
70.40
20,770,431
20,357,207
309,503
12,380,337
27,098,599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96517</xdr:rowOff>
    </xdr:from>
    <xdr:to>
      <xdr:col>6</xdr:col>
      <xdr:colOff>511175</xdr:colOff>
      <xdr:row>36</xdr:row>
      <xdr:rowOff>138214</xdr:rowOff>
    </xdr:to>
    <xdr:cxnSp macro="">
      <xdr:nvCxnSpPr>
        <xdr:cNvPr id="59" name="直線コネクタ 58"/>
        <xdr:cNvCxnSpPr/>
      </xdr:nvCxnSpPr>
      <xdr:spPr>
        <a:xfrm>
          <a:off x="3797300" y="6268717"/>
          <a:ext cx="8382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94369</xdr:rowOff>
    </xdr:from>
    <xdr:to>
      <xdr:col>5</xdr:col>
      <xdr:colOff>358775</xdr:colOff>
      <xdr:row>36</xdr:row>
      <xdr:rowOff>96517</xdr:rowOff>
    </xdr:to>
    <xdr:cxnSp macro="">
      <xdr:nvCxnSpPr>
        <xdr:cNvPr id="62" name="直線コネクタ 61"/>
        <xdr:cNvCxnSpPr/>
      </xdr:nvCxnSpPr>
      <xdr:spPr>
        <a:xfrm>
          <a:off x="2908300" y="6266569"/>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94369</xdr:rowOff>
    </xdr:from>
    <xdr:to>
      <xdr:col>4</xdr:col>
      <xdr:colOff>155575</xdr:colOff>
      <xdr:row>36</xdr:row>
      <xdr:rowOff>100518</xdr:rowOff>
    </xdr:to>
    <xdr:cxnSp macro="">
      <xdr:nvCxnSpPr>
        <xdr:cNvPr id="65" name="直線コネクタ 64"/>
        <xdr:cNvCxnSpPr/>
      </xdr:nvCxnSpPr>
      <xdr:spPr>
        <a:xfrm flipV="1">
          <a:off x="2019300" y="6266569"/>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67" name="テキスト ボックス 66"/>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51872</xdr:rowOff>
    </xdr:from>
    <xdr:to>
      <xdr:col>2</xdr:col>
      <xdr:colOff>638175</xdr:colOff>
      <xdr:row>36</xdr:row>
      <xdr:rowOff>100518</xdr:rowOff>
    </xdr:to>
    <xdr:cxnSp macro="">
      <xdr:nvCxnSpPr>
        <xdr:cNvPr id="68" name="直線コネクタ 67"/>
        <xdr:cNvCxnSpPr/>
      </xdr:nvCxnSpPr>
      <xdr:spPr>
        <a:xfrm>
          <a:off x="1130300" y="6224072"/>
          <a:ext cx="8890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138950</xdr:rowOff>
    </xdr:from>
    <xdr:ext cx="534377" cy="259045"/>
    <xdr:sp macro="" textlink="">
      <xdr:nvSpPr>
        <xdr:cNvPr id="70" name="テキスト ボックス 69"/>
        <xdr:cNvSpPr txBox="1"/>
      </xdr:nvSpPr>
      <xdr:spPr>
        <a:xfrm>
          <a:off x="175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86738</xdr:rowOff>
    </xdr:from>
    <xdr:ext cx="534377" cy="259045"/>
    <xdr:sp macro="" textlink="">
      <xdr:nvSpPr>
        <xdr:cNvPr id="72" name="テキスト ボックス 71"/>
        <xdr:cNvSpPr txBox="1"/>
      </xdr:nvSpPr>
      <xdr:spPr>
        <a:xfrm>
          <a:off x="863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87414</xdr:rowOff>
    </xdr:from>
    <xdr:to>
      <xdr:col>6</xdr:col>
      <xdr:colOff>561975</xdr:colOff>
      <xdr:row>37</xdr:row>
      <xdr:rowOff>17564</xdr:rowOff>
    </xdr:to>
    <xdr:sp macro="" textlink="">
      <xdr:nvSpPr>
        <xdr:cNvPr id="78" name="円/楕円 77"/>
        <xdr:cNvSpPr/>
      </xdr:nvSpPr>
      <xdr:spPr>
        <a:xfrm>
          <a:off x="4584700" y="62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65841</xdr:rowOff>
    </xdr:from>
    <xdr:ext cx="534377" cy="259045"/>
    <xdr:sp macro="" textlink="">
      <xdr:nvSpPr>
        <xdr:cNvPr id="79" name="人件費該当値テキスト"/>
        <xdr:cNvSpPr txBox="1"/>
      </xdr:nvSpPr>
      <xdr:spPr>
        <a:xfrm>
          <a:off x="4686300" y="62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45717</xdr:rowOff>
    </xdr:from>
    <xdr:to>
      <xdr:col>5</xdr:col>
      <xdr:colOff>409575</xdr:colOff>
      <xdr:row>36</xdr:row>
      <xdr:rowOff>147317</xdr:rowOff>
    </xdr:to>
    <xdr:sp macro="" textlink="">
      <xdr:nvSpPr>
        <xdr:cNvPr id="80" name="円/楕円 79"/>
        <xdr:cNvSpPr/>
      </xdr:nvSpPr>
      <xdr:spPr>
        <a:xfrm>
          <a:off x="3746500" y="62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138444</xdr:rowOff>
    </xdr:from>
    <xdr:ext cx="534377" cy="259045"/>
    <xdr:sp macro="" textlink="">
      <xdr:nvSpPr>
        <xdr:cNvPr id="81" name="テキスト ボックス 80"/>
        <xdr:cNvSpPr txBox="1"/>
      </xdr:nvSpPr>
      <xdr:spPr>
        <a:xfrm>
          <a:off x="3530111" y="631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43569</xdr:rowOff>
    </xdr:from>
    <xdr:to>
      <xdr:col>4</xdr:col>
      <xdr:colOff>206375</xdr:colOff>
      <xdr:row>36</xdr:row>
      <xdr:rowOff>145169</xdr:rowOff>
    </xdr:to>
    <xdr:sp macro="" textlink="">
      <xdr:nvSpPr>
        <xdr:cNvPr id="82" name="円/楕円 81"/>
        <xdr:cNvSpPr/>
      </xdr:nvSpPr>
      <xdr:spPr>
        <a:xfrm>
          <a:off x="2857500" y="62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136296</xdr:rowOff>
    </xdr:from>
    <xdr:ext cx="534377" cy="259045"/>
    <xdr:sp macro="" textlink="">
      <xdr:nvSpPr>
        <xdr:cNvPr id="83" name="テキスト ボックス 82"/>
        <xdr:cNvSpPr txBox="1"/>
      </xdr:nvSpPr>
      <xdr:spPr>
        <a:xfrm>
          <a:off x="2641111" y="630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49718</xdr:rowOff>
    </xdr:from>
    <xdr:to>
      <xdr:col>3</xdr:col>
      <xdr:colOff>3175</xdr:colOff>
      <xdr:row>36</xdr:row>
      <xdr:rowOff>151318</xdr:rowOff>
    </xdr:to>
    <xdr:sp macro="" textlink="">
      <xdr:nvSpPr>
        <xdr:cNvPr id="84" name="円/楕円 83"/>
        <xdr:cNvSpPr/>
      </xdr:nvSpPr>
      <xdr:spPr>
        <a:xfrm>
          <a:off x="1968500" y="62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142445</xdr:rowOff>
    </xdr:from>
    <xdr:ext cx="534377" cy="259045"/>
    <xdr:sp macro="" textlink="">
      <xdr:nvSpPr>
        <xdr:cNvPr id="85" name="テキスト ボックス 84"/>
        <xdr:cNvSpPr txBox="1"/>
      </xdr:nvSpPr>
      <xdr:spPr>
        <a:xfrm>
          <a:off x="1752111" y="631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1072</xdr:rowOff>
    </xdr:from>
    <xdr:to>
      <xdr:col>1</xdr:col>
      <xdr:colOff>485775</xdr:colOff>
      <xdr:row>36</xdr:row>
      <xdr:rowOff>102672</xdr:rowOff>
    </xdr:to>
    <xdr:sp macro="" textlink="">
      <xdr:nvSpPr>
        <xdr:cNvPr id="86" name="円/楕円 85"/>
        <xdr:cNvSpPr/>
      </xdr:nvSpPr>
      <xdr:spPr>
        <a:xfrm>
          <a:off x="1079500" y="61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93799</xdr:rowOff>
    </xdr:from>
    <xdr:ext cx="534377" cy="259045"/>
    <xdr:sp macro="" textlink="">
      <xdr:nvSpPr>
        <xdr:cNvPr id="87" name="テキスト ボックス 86"/>
        <xdr:cNvSpPr txBox="1"/>
      </xdr:nvSpPr>
      <xdr:spPr>
        <a:xfrm>
          <a:off x="863111" y="62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168972</xdr:rowOff>
    </xdr:from>
    <xdr:to>
      <xdr:col>6</xdr:col>
      <xdr:colOff>511175</xdr:colOff>
      <xdr:row>58</xdr:row>
      <xdr:rowOff>169973</xdr:rowOff>
    </xdr:to>
    <xdr:cxnSp macro="">
      <xdr:nvCxnSpPr>
        <xdr:cNvPr id="118" name="直線コネクタ 117"/>
        <xdr:cNvCxnSpPr/>
      </xdr:nvCxnSpPr>
      <xdr:spPr>
        <a:xfrm>
          <a:off x="3797300" y="10113072"/>
          <a:ext cx="8382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168972</xdr:rowOff>
    </xdr:from>
    <xdr:to>
      <xdr:col>5</xdr:col>
      <xdr:colOff>358775</xdr:colOff>
      <xdr:row>59</xdr:row>
      <xdr:rowOff>3890</xdr:rowOff>
    </xdr:to>
    <xdr:cxnSp macro="">
      <xdr:nvCxnSpPr>
        <xdr:cNvPr id="121" name="直線コネクタ 120"/>
        <xdr:cNvCxnSpPr/>
      </xdr:nvCxnSpPr>
      <xdr:spPr>
        <a:xfrm flipV="1">
          <a:off x="2908300" y="10113072"/>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3890</xdr:rowOff>
    </xdr:from>
    <xdr:to>
      <xdr:col>4</xdr:col>
      <xdr:colOff>155575</xdr:colOff>
      <xdr:row>59</xdr:row>
      <xdr:rowOff>6548</xdr:rowOff>
    </xdr:to>
    <xdr:cxnSp macro="">
      <xdr:nvCxnSpPr>
        <xdr:cNvPr id="124" name="直線コネクタ 123"/>
        <xdr:cNvCxnSpPr/>
      </xdr:nvCxnSpPr>
      <xdr:spPr>
        <a:xfrm flipV="1">
          <a:off x="2019300" y="10119440"/>
          <a:ext cx="8890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6548</xdr:rowOff>
    </xdr:from>
    <xdr:to>
      <xdr:col>2</xdr:col>
      <xdr:colOff>638175</xdr:colOff>
      <xdr:row>59</xdr:row>
      <xdr:rowOff>10631</xdr:rowOff>
    </xdr:to>
    <xdr:cxnSp macro="">
      <xdr:nvCxnSpPr>
        <xdr:cNvPr id="127" name="直線コネクタ 126"/>
        <xdr:cNvCxnSpPr/>
      </xdr:nvCxnSpPr>
      <xdr:spPr>
        <a:xfrm flipV="1">
          <a:off x="1130300" y="10122098"/>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119173</xdr:rowOff>
    </xdr:from>
    <xdr:to>
      <xdr:col>6</xdr:col>
      <xdr:colOff>561975</xdr:colOff>
      <xdr:row>59</xdr:row>
      <xdr:rowOff>49323</xdr:rowOff>
    </xdr:to>
    <xdr:sp macro="" textlink="">
      <xdr:nvSpPr>
        <xdr:cNvPr id="137" name="円/楕円 136"/>
        <xdr:cNvSpPr/>
      </xdr:nvSpPr>
      <xdr:spPr>
        <a:xfrm>
          <a:off x="4584700" y="100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118172</xdr:rowOff>
    </xdr:from>
    <xdr:to>
      <xdr:col>5</xdr:col>
      <xdr:colOff>409575</xdr:colOff>
      <xdr:row>59</xdr:row>
      <xdr:rowOff>48322</xdr:rowOff>
    </xdr:to>
    <xdr:sp macro="" textlink="">
      <xdr:nvSpPr>
        <xdr:cNvPr id="139" name="円/楕円 138"/>
        <xdr:cNvSpPr/>
      </xdr:nvSpPr>
      <xdr:spPr>
        <a:xfrm>
          <a:off x="3746500" y="1006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64849</xdr:rowOff>
    </xdr:from>
    <xdr:ext cx="534377" cy="259045"/>
    <xdr:sp macro="" textlink="">
      <xdr:nvSpPr>
        <xdr:cNvPr id="140" name="テキスト ボックス 139"/>
        <xdr:cNvSpPr txBox="1"/>
      </xdr:nvSpPr>
      <xdr:spPr>
        <a:xfrm>
          <a:off x="3530111" y="983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124540</xdr:rowOff>
    </xdr:from>
    <xdr:to>
      <xdr:col>4</xdr:col>
      <xdr:colOff>206375</xdr:colOff>
      <xdr:row>59</xdr:row>
      <xdr:rowOff>54690</xdr:rowOff>
    </xdr:to>
    <xdr:sp macro="" textlink="">
      <xdr:nvSpPr>
        <xdr:cNvPr id="141" name="円/楕円 140"/>
        <xdr:cNvSpPr/>
      </xdr:nvSpPr>
      <xdr:spPr>
        <a:xfrm>
          <a:off x="2857500" y="100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45817</xdr:rowOff>
    </xdr:from>
    <xdr:ext cx="534377" cy="259045"/>
    <xdr:sp macro="" textlink="">
      <xdr:nvSpPr>
        <xdr:cNvPr id="142" name="テキスト ボックス 141"/>
        <xdr:cNvSpPr txBox="1"/>
      </xdr:nvSpPr>
      <xdr:spPr>
        <a:xfrm>
          <a:off x="2641111" y="101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127198</xdr:rowOff>
    </xdr:from>
    <xdr:to>
      <xdr:col>3</xdr:col>
      <xdr:colOff>3175</xdr:colOff>
      <xdr:row>59</xdr:row>
      <xdr:rowOff>57348</xdr:rowOff>
    </xdr:to>
    <xdr:sp macro="" textlink="">
      <xdr:nvSpPr>
        <xdr:cNvPr id="143" name="円/楕円 142"/>
        <xdr:cNvSpPr/>
      </xdr:nvSpPr>
      <xdr:spPr>
        <a:xfrm>
          <a:off x="1968500" y="100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48475</xdr:rowOff>
    </xdr:from>
    <xdr:ext cx="534377" cy="259045"/>
    <xdr:sp macro="" textlink="">
      <xdr:nvSpPr>
        <xdr:cNvPr id="144" name="テキスト ボックス 143"/>
        <xdr:cNvSpPr txBox="1"/>
      </xdr:nvSpPr>
      <xdr:spPr>
        <a:xfrm>
          <a:off x="1752111" y="101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131281</xdr:rowOff>
    </xdr:from>
    <xdr:to>
      <xdr:col>1</xdr:col>
      <xdr:colOff>485775</xdr:colOff>
      <xdr:row>59</xdr:row>
      <xdr:rowOff>61431</xdr:rowOff>
    </xdr:to>
    <xdr:sp macro="" textlink="">
      <xdr:nvSpPr>
        <xdr:cNvPr id="145" name="円/楕円 144"/>
        <xdr:cNvSpPr/>
      </xdr:nvSpPr>
      <xdr:spPr>
        <a:xfrm>
          <a:off x="1079500" y="1007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52558</xdr:rowOff>
    </xdr:from>
    <xdr:ext cx="534377" cy="259045"/>
    <xdr:sp macro="" textlink="">
      <xdr:nvSpPr>
        <xdr:cNvPr id="146" name="テキスト ボックス 145"/>
        <xdr:cNvSpPr txBox="1"/>
      </xdr:nvSpPr>
      <xdr:spPr>
        <a:xfrm>
          <a:off x="863111" y="1016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168438</xdr:rowOff>
    </xdr:from>
    <xdr:to>
      <xdr:col>6</xdr:col>
      <xdr:colOff>511175</xdr:colOff>
      <xdr:row>79</xdr:row>
      <xdr:rowOff>20937</xdr:rowOff>
    </xdr:to>
    <xdr:cxnSp macro="">
      <xdr:nvCxnSpPr>
        <xdr:cNvPr id="177" name="直線コネクタ 176"/>
        <xdr:cNvCxnSpPr/>
      </xdr:nvCxnSpPr>
      <xdr:spPr>
        <a:xfrm>
          <a:off x="3797300" y="13541538"/>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124242</xdr:rowOff>
    </xdr:from>
    <xdr:to>
      <xdr:col>5</xdr:col>
      <xdr:colOff>358775</xdr:colOff>
      <xdr:row>78</xdr:row>
      <xdr:rowOff>168438</xdr:rowOff>
    </xdr:to>
    <xdr:cxnSp macro="">
      <xdr:nvCxnSpPr>
        <xdr:cNvPr id="180" name="直線コネクタ 179"/>
        <xdr:cNvCxnSpPr/>
      </xdr:nvCxnSpPr>
      <xdr:spPr>
        <a:xfrm>
          <a:off x="2908300" y="13497342"/>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28884</xdr:rowOff>
    </xdr:from>
    <xdr:to>
      <xdr:col>4</xdr:col>
      <xdr:colOff>155575</xdr:colOff>
      <xdr:row>78</xdr:row>
      <xdr:rowOff>124242</xdr:rowOff>
    </xdr:to>
    <xdr:cxnSp macro="">
      <xdr:nvCxnSpPr>
        <xdr:cNvPr id="183" name="直線コネクタ 182"/>
        <xdr:cNvCxnSpPr/>
      </xdr:nvCxnSpPr>
      <xdr:spPr>
        <a:xfrm>
          <a:off x="2019300" y="13401984"/>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23659</xdr:rowOff>
    </xdr:from>
    <xdr:to>
      <xdr:col>2</xdr:col>
      <xdr:colOff>638175</xdr:colOff>
      <xdr:row>78</xdr:row>
      <xdr:rowOff>28884</xdr:rowOff>
    </xdr:to>
    <xdr:cxnSp macro="">
      <xdr:nvCxnSpPr>
        <xdr:cNvPr id="186" name="直線コネクタ 185"/>
        <xdr:cNvCxnSpPr/>
      </xdr:nvCxnSpPr>
      <xdr:spPr>
        <a:xfrm>
          <a:off x="1130300" y="1339675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141587</xdr:rowOff>
    </xdr:from>
    <xdr:to>
      <xdr:col>6</xdr:col>
      <xdr:colOff>561975</xdr:colOff>
      <xdr:row>79</xdr:row>
      <xdr:rowOff>71737</xdr:rowOff>
    </xdr:to>
    <xdr:sp macro="" textlink="">
      <xdr:nvSpPr>
        <xdr:cNvPr id="196" name="円/楕円 195"/>
        <xdr:cNvSpPr/>
      </xdr:nvSpPr>
      <xdr:spPr>
        <a:xfrm>
          <a:off x="4584700" y="13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56514</xdr:rowOff>
    </xdr:from>
    <xdr:ext cx="378565" cy="259045"/>
    <xdr:sp macro="" textlink="">
      <xdr:nvSpPr>
        <xdr:cNvPr id="197" name="維持補修費該当値テキスト"/>
        <xdr:cNvSpPr txBox="1"/>
      </xdr:nvSpPr>
      <xdr:spPr>
        <a:xfrm>
          <a:off x="4686300" y="13429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117638</xdr:rowOff>
    </xdr:from>
    <xdr:to>
      <xdr:col>5</xdr:col>
      <xdr:colOff>409575</xdr:colOff>
      <xdr:row>79</xdr:row>
      <xdr:rowOff>47788</xdr:rowOff>
    </xdr:to>
    <xdr:sp macro="" textlink="">
      <xdr:nvSpPr>
        <xdr:cNvPr id="198" name="円/楕円 197"/>
        <xdr:cNvSpPr/>
      </xdr:nvSpPr>
      <xdr:spPr>
        <a:xfrm>
          <a:off x="3746500" y="13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38915</xdr:rowOff>
    </xdr:from>
    <xdr:ext cx="378565" cy="259045"/>
    <xdr:sp macro="" textlink="">
      <xdr:nvSpPr>
        <xdr:cNvPr id="199" name="テキスト ボックス 198"/>
        <xdr:cNvSpPr txBox="1"/>
      </xdr:nvSpPr>
      <xdr:spPr>
        <a:xfrm>
          <a:off x="3608017" y="1358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73442</xdr:rowOff>
    </xdr:from>
    <xdr:to>
      <xdr:col>4</xdr:col>
      <xdr:colOff>206375</xdr:colOff>
      <xdr:row>79</xdr:row>
      <xdr:rowOff>3592</xdr:rowOff>
    </xdr:to>
    <xdr:sp macro="" textlink="">
      <xdr:nvSpPr>
        <xdr:cNvPr id="200" name="円/楕円 199"/>
        <xdr:cNvSpPr/>
      </xdr:nvSpPr>
      <xdr:spPr>
        <a:xfrm>
          <a:off x="2857500" y="134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166169</xdr:rowOff>
    </xdr:from>
    <xdr:ext cx="469744" cy="259045"/>
    <xdr:sp macro="" textlink="">
      <xdr:nvSpPr>
        <xdr:cNvPr id="201" name="テキスト ボックス 200"/>
        <xdr:cNvSpPr txBox="1"/>
      </xdr:nvSpPr>
      <xdr:spPr>
        <a:xfrm>
          <a:off x="2673427" y="1353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149534</xdr:rowOff>
    </xdr:from>
    <xdr:to>
      <xdr:col>3</xdr:col>
      <xdr:colOff>3175</xdr:colOff>
      <xdr:row>78</xdr:row>
      <xdr:rowOff>79684</xdr:rowOff>
    </xdr:to>
    <xdr:sp macro="" textlink="">
      <xdr:nvSpPr>
        <xdr:cNvPr id="202" name="円/楕円 201"/>
        <xdr:cNvSpPr/>
      </xdr:nvSpPr>
      <xdr:spPr>
        <a:xfrm>
          <a:off x="1968500" y="133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70811</xdr:rowOff>
    </xdr:from>
    <xdr:ext cx="469744" cy="259045"/>
    <xdr:sp macro="" textlink="">
      <xdr:nvSpPr>
        <xdr:cNvPr id="203" name="テキスト ボックス 202"/>
        <xdr:cNvSpPr txBox="1"/>
      </xdr:nvSpPr>
      <xdr:spPr>
        <a:xfrm>
          <a:off x="1784427" y="1344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144309</xdr:rowOff>
    </xdr:from>
    <xdr:to>
      <xdr:col>1</xdr:col>
      <xdr:colOff>485775</xdr:colOff>
      <xdr:row>78</xdr:row>
      <xdr:rowOff>74459</xdr:rowOff>
    </xdr:to>
    <xdr:sp macro="" textlink="">
      <xdr:nvSpPr>
        <xdr:cNvPr id="204" name="円/楕円 203"/>
        <xdr:cNvSpPr/>
      </xdr:nvSpPr>
      <xdr:spPr>
        <a:xfrm>
          <a:off x="1079500" y="1334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65586</xdr:rowOff>
    </xdr:from>
    <xdr:ext cx="469744" cy="259045"/>
    <xdr:sp macro="" textlink="">
      <xdr:nvSpPr>
        <xdr:cNvPr id="205" name="テキスト ボックス 204"/>
        <xdr:cNvSpPr txBox="1"/>
      </xdr:nvSpPr>
      <xdr:spPr>
        <a:xfrm>
          <a:off x="895427" y="1343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82004</xdr:rowOff>
    </xdr:from>
    <xdr:to>
      <xdr:col>6</xdr:col>
      <xdr:colOff>511175</xdr:colOff>
      <xdr:row>96</xdr:row>
      <xdr:rowOff>102057</xdr:rowOff>
    </xdr:to>
    <xdr:cxnSp macro="">
      <xdr:nvCxnSpPr>
        <xdr:cNvPr id="235" name="直線コネクタ 234"/>
        <xdr:cNvCxnSpPr/>
      </xdr:nvCxnSpPr>
      <xdr:spPr>
        <a:xfrm flipV="1">
          <a:off x="3797300" y="16541204"/>
          <a:ext cx="8382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102057</xdr:rowOff>
    </xdr:from>
    <xdr:to>
      <xdr:col>5</xdr:col>
      <xdr:colOff>358775</xdr:colOff>
      <xdr:row>96</xdr:row>
      <xdr:rowOff>135065</xdr:rowOff>
    </xdr:to>
    <xdr:cxnSp macro="">
      <xdr:nvCxnSpPr>
        <xdr:cNvPr id="238" name="直線コネクタ 237"/>
        <xdr:cNvCxnSpPr/>
      </xdr:nvCxnSpPr>
      <xdr:spPr>
        <a:xfrm flipV="1">
          <a:off x="2908300" y="16561257"/>
          <a:ext cx="889000" cy="3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135065</xdr:rowOff>
    </xdr:from>
    <xdr:to>
      <xdr:col>4</xdr:col>
      <xdr:colOff>155575</xdr:colOff>
      <xdr:row>97</xdr:row>
      <xdr:rowOff>41732</xdr:rowOff>
    </xdr:to>
    <xdr:cxnSp macro="">
      <xdr:nvCxnSpPr>
        <xdr:cNvPr id="241" name="直線コネクタ 240"/>
        <xdr:cNvCxnSpPr/>
      </xdr:nvCxnSpPr>
      <xdr:spPr>
        <a:xfrm flipV="1">
          <a:off x="2019300" y="16594265"/>
          <a:ext cx="889000" cy="7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41732</xdr:rowOff>
    </xdr:from>
    <xdr:to>
      <xdr:col>2</xdr:col>
      <xdr:colOff>638175</xdr:colOff>
      <xdr:row>97</xdr:row>
      <xdr:rowOff>58356</xdr:rowOff>
    </xdr:to>
    <xdr:cxnSp macro="">
      <xdr:nvCxnSpPr>
        <xdr:cNvPr id="244" name="直線コネクタ 243"/>
        <xdr:cNvCxnSpPr/>
      </xdr:nvCxnSpPr>
      <xdr:spPr>
        <a:xfrm flipV="1">
          <a:off x="1130300" y="16672382"/>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31204</xdr:rowOff>
    </xdr:from>
    <xdr:to>
      <xdr:col>6</xdr:col>
      <xdr:colOff>561975</xdr:colOff>
      <xdr:row>96</xdr:row>
      <xdr:rowOff>132804</xdr:rowOff>
    </xdr:to>
    <xdr:sp macro="" textlink="">
      <xdr:nvSpPr>
        <xdr:cNvPr id="254" name="円/楕円 253"/>
        <xdr:cNvSpPr/>
      </xdr:nvSpPr>
      <xdr:spPr>
        <a:xfrm>
          <a:off x="4584700" y="164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9631</xdr:rowOff>
    </xdr:from>
    <xdr:ext cx="534377" cy="259045"/>
    <xdr:sp macro="" textlink="">
      <xdr:nvSpPr>
        <xdr:cNvPr id="255" name="扶助費該当値テキスト"/>
        <xdr:cNvSpPr txBox="1"/>
      </xdr:nvSpPr>
      <xdr:spPr>
        <a:xfrm>
          <a:off x="4686300"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67,543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51257</xdr:rowOff>
    </xdr:from>
    <xdr:to>
      <xdr:col>5</xdr:col>
      <xdr:colOff>409575</xdr:colOff>
      <xdr:row>96</xdr:row>
      <xdr:rowOff>152857</xdr:rowOff>
    </xdr:to>
    <xdr:sp macro="" textlink="">
      <xdr:nvSpPr>
        <xdr:cNvPr id="256" name="円/楕円 255"/>
        <xdr:cNvSpPr/>
      </xdr:nvSpPr>
      <xdr:spPr>
        <a:xfrm>
          <a:off x="3746500" y="1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143984</xdr:rowOff>
    </xdr:from>
    <xdr:ext cx="534377" cy="259045"/>
    <xdr:sp macro="" textlink="">
      <xdr:nvSpPr>
        <xdr:cNvPr id="257" name="テキスト ボックス 256"/>
        <xdr:cNvSpPr txBox="1"/>
      </xdr:nvSpPr>
      <xdr:spPr>
        <a:xfrm>
          <a:off x="3530111" y="166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84265</xdr:rowOff>
    </xdr:from>
    <xdr:to>
      <xdr:col>4</xdr:col>
      <xdr:colOff>206375</xdr:colOff>
      <xdr:row>97</xdr:row>
      <xdr:rowOff>14415</xdr:rowOff>
    </xdr:to>
    <xdr:sp macro="" textlink="">
      <xdr:nvSpPr>
        <xdr:cNvPr id="258" name="円/楕円 257"/>
        <xdr:cNvSpPr/>
      </xdr:nvSpPr>
      <xdr:spPr>
        <a:xfrm>
          <a:off x="2857500" y="165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5542</xdr:rowOff>
    </xdr:from>
    <xdr:ext cx="534377" cy="259045"/>
    <xdr:sp macro="" textlink="">
      <xdr:nvSpPr>
        <xdr:cNvPr id="259" name="テキスト ボックス 258"/>
        <xdr:cNvSpPr txBox="1"/>
      </xdr:nvSpPr>
      <xdr:spPr>
        <a:xfrm>
          <a:off x="2641111" y="166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162382</xdr:rowOff>
    </xdr:from>
    <xdr:to>
      <xdr:col>3</xdr:col>
      <xdr:colOff>3175</xdr:colOff>
      <xdr:row>97</xdr:row>
      <xdr:rowOff>92532</xdr:rowOff>
    </xdr:to>
    <xdr:sp macro="" textlink="">
      <xdr:nvSpPr>
        <xdr:cNvPr id="260" name="円/楕円 259"/>
        <xdr:cNvSpPr/>
      </xdr:nvSpPr>
      <xdr:spPr>
        <a:xfrm>
          <a:off x="1968500" y="166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83659</xdr:rowOff>
    </xdr:from>
    <xdr:ext cx="534377" cy="259045"/>
    <xdr:sp macro="" textlink="">
      <xdr:nvSpPr>
        <xdr:cNvPr id="261" name="テキスト ボックス 260"/>
        <xdr:cNvSpPr txBox="1"/>
      </xdr:nvSpPr>
      <xdr:spPr>
        <a:xfrm>
          <a:off x="1752111" y="167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7556</xdr:rowOff>
    </xdr:from>
    <xdr:to>
      <xdr:col>1</xdr:col>
      <xdr:colOff>485775</xdr:colOff>
      <xdr:row>97</xdr:row>
      <xdr:rowOff>109156</xdr:rowOff>
    </xdr:to>
    <xdr:sp macro="" textlink="">
      <xdr:nvSpPr>
        <xdr:cNvPr id="262" name="円/楕円 261"/>
        <xdr:cNvSpPr/>
      </xdr:nvSpPr>
      <xdr:spPr>
        <a:xfrm>
          <a:off x="1079500" y="166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100283</xdr:rowOff>
    </xdr:from>
    <xdr:ext cx="534377" cy="259045"/>
    <xdr:sp macro="" textlink="">
      <xdr:nvSpPr>
        <xdr:cNvPr id="263" name="テキスト ボックス 262"/>
        <xdr:cNvSpPr txBox="1"/>
      </xdr:nvSpPr>
      <xdr:spPr>
        <a:xfrm>
          <a:off x="863111" y="167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131686</xdr:rowOff>
    </xdr:from>
    <xdr:to>
      <xdr:col>15</xdr:col>
      <xdr:colOff>180975</xdr:colOff>
      <xdr:row>36</xdr:row>
      <xdr:rowOff>64249</xdr:rowOff>
    </xdr:to>
    <xdr:cxnSp macro="">
      <xdr:nvCxnSpPr>
        <xdr:cNvPr id="292" name="直線コネクタ 291"/>
        <xdr:cNvCxnSpPr/>
      </xdr:nvCxnSpPr>
      <xdr:spPr>
        <a:xfrm flipV="1">
          <a:off x="9639300" y="6132436"/>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64249</xdr:rowOff>
    </xdr:from>
    <xdr:to>
      <xdr:col>14</xdr:col>
      <xdr:colOff>28575</xdr:colOff>
      <xdr:row>36</xdr:row>
      <xdr:rowOff>73508</xdr:rowOff>
    </xdr:to>
    <xdr:cxnSp macro="">
      <xdr:nvCxnSpPr>
        <xdr:cNvPr id="295" name="直線コネクタ 294"/>
        <xdr:cNvCxnSpPr/>
      </xdr:nvCxnSpPr>
      <xdr:spPr>
        <a:xfrm flipV="1">
          <a:off x="8750300" y="6236449"/>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73508</xdr:rowOff>
    </xdr:from>
    <xdr:to>
      <xdr:col>12</xdr:col>
      <xdr:colOff>511175</xdr:colOff>
      <xdr:row>36</xdr:row>
      <xdr:rowOff>83287</xdr:rowOff>
    </xdr:to>
    <xdr:cxnSp macro="">
      <xdr:nvCxnSpPr>
        <xdr:cNvPr id="298" name="直線コネクタ 297"/>
        <xdr:cNvCxnSpPr/>
      </xdr:nvCxnSpPr>
      <xdr:spPr>
        <a:xfrm flipV="1">
          <a:off x="7861300" y="6245708"/>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83287</xdr:rowOff>
    </xdr:from>
    <xdr:to>
      <xdr:col>11</xdr:col>
      <xdr:colOff>307975</xdr:colOff>
      <xdr:row>36</xdr:row>
      <xdr:rowOff>148209</xdr:rowOff>
    </xdr:to>
    <xdr:cxnSp macro="">
      <xdr:nvCxnSpPr>
        <xdr:cNvPr id="301" name="直線コネクタ 300"/>
        <xdr:cNvCxnSpPr/>
      </xdr:nvCxnSpPr>
      <xdr:spPr>
        <a:xfrm flipV="1">
          <a:off x="6972300" y="6255487"/>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05" name="テキスト ボックス 304"/>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80886</xdr:rowOff>
    </xdr:from>
    <xdr:to>
      <xdr:col>15</xdr:col>
      <xdr:colOff>231775</xdr:colOff>
      <xdr:row>36</xdr:row>
      <xdr:rowOff>11036</xdr:rowOff>
    </xdr:to>
    <xdr:sp macro="" textlink="">
      <xdr:nvSpPr>
        <xdr:cNvPr id="311" name="円/楕円 310"/>
        <xdr:cNvSpPr/>
      </xdr:nvSpPr>
      <xdr:spPr>
        <a:xfrm>
          <a:off x="10426700" y="60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103763</xdr:rowOff>
    </xdr:from>
    <xdr:ext cx="534377" cy="259045"/>
    <xdr:sp macro="" textlink="">
      <xdr:nvSpPr>
        <xdr:cNvPr id="312" name="補助費等該当値テキスト"/>
        <xdr:cNvSpPr txBox="1"/>
      </xdr:nvSpPr>
      <xdr:spPr>
        <a:xfrm>
          <a:off x="10528300" y="59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47,131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13449</xdr:rowOff>
    </xdr:from>
    <xdr:to>
      <xdr:col>14</xdr:col>
      <xdr:colOff>79375</xdr:colOff>
      <xdr:row>36</xdr:row>
      <xdr:rowOff>115049</xdr:rowOff>
    </xdr:to>
    <xdr:sp macro="" textlink="">
      <xdr:nvSpPr>
        <xdr:cNvPr id="313" name="円/楕円 312"/>
        <xdr:cNvSpPr/>
      </xdr:nvSpPr>
      <xdr:spPr>
        <a:xfrm>
          <a:off x="9588500" y="61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106176</xdr:rowOff>
    </xdr:from>
    <xdr:ext cx="534377" cy="259045"/>
    <xdr:sp macro="" textlink="">
      <xdr:nvSpPr>
        <xdr:cNvPr id="314" name="テキスト ボックス 313"/>
        <xdr:cNvSpPr txBox="1"/>
      </xdr:nvSpPr>
      <xdr:spPr>
        <a:xfrm>
          <a:off x="9372111" y="627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22708</xdr:rowOff>
    </xdr:from>
    <xdr:to>
      <xdr:col>12</xdr:col>
      <xdr:colOff>561975</xdr:colOff>
      <xdr:row>36</xdr:row>
      <xdr:rowOff>124308</xdr:rowOff>
    </xdr:to>
    <xdr:sp macro="" textlink="">
      <xdr:nvSpPr>
        <xdr:cNvPr id="315" name="円/楕円 314"/>
        <xdr:cNvSpPr/>
      </xdr:nvSpPr>
      <xdr:spPr>
        <a:xfrm>
          <a:off x="8699500" y="61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115435</xdr:rowOff>
    </xdr:from>
    <xdr:ext cx="534377" cy="259045"/>
    <xdr:sp macro="" textlink="">
      <xdr:nvSpPr>
        <xdr:cNvPr id="316" name="テキスト ボックス 315"/>
        <xdr:cNvSpPr txBox="1"/>
      </xdr:nvSpPr>
      <xdr:spPr>
        <a:xfrm>
          <a:off x="8483111" y="62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32487</xdr:rowOff>
    </xdr:from>
    <xdr:to>
      <xdr:col>11</xdr:col>
      <xdr:colOff>358775</xdr:colOff>
      <xdr:row>36</xdr:row>
      <xdr:rowOff>134087</xdr:rowOff>
    </xdr:to>
    <xdr:sp macro="" textlink="">
      <xdr:nvSpPr>
        <xdr:cNvPr id="317" name="円/楕円 316"/>
        <xdr:cNvSpPr/>
      </xdr:nvSpPr>
      <xdr:spPr>
        <a:xfrm>
          <a:off x="7810500" y="62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125214</xdr:rowOff>
    </xdr:from>
    <xdr:ext cx="534377" cy="259045"/>
    <xdr:sp macro="" textlink="">
      <xdr:nvSpPr>
        <xdr:cNvPr id="318" name="テキスト ボックス 317"/>
        <xdr:cNvSpPr txBox="1"/>
      </xdr:nvSpPr>
      <xdr:spPr>
        <a:xfrm>
          <a:off x="7594111" y="62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97409</xdr:rowOff>
    </xdr:from>
    <xdr:to>
      <xdr:col>10</xdr:col>
      <xdr:colOff>155575</xdr:colOff>
      <xdr:row>37</xdr:row>
      <xdr:rowOff>27559</xdr:rowOff>
    </xdr:to>
    <xdr:sp macro="" textlink="">
      <xdr:nvSpPr>
        <xdr:cNvPr id="319" name="円/楕円 318"/>
        <xdr:cNvSpPr/>
      </xdr:nvSpPr>
      <xdr:spPr>
        <a:xfrm>
          <a:off x="6921500" y="62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18686</xdr:rowOff>
    </xdr:from>
    <xdr:ext cx="534377" cy="259045"/>
    <xdr:sp macro="" textlink="">
      <xdr:nvSpPr>
        <xdr:cNvPr id="320" name="テキスト ボックス 319"/>
        <xdr:cNvSpPr txBox="1"/>
      </xdr:nvSpPr>
      <xdr:spPr>
        <a:xfrm>
          <a:off x="6705111" y="63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25429</xdr:rowOff>
    </xdr:from>
    <xdr:to>
      <xdr:col>15</xdr:col>
      <xdr:colOff>180975</xdr:colOff>
      <xdr:row>59</xdr:row>
      <xdr:rowOff>28042</xdr:rowOff>
    </xdr:to>
    <xdr:cxnSp macro="">
      <xdr:nvCxnSpPr>
        <xdr:cNvPr id="351" name="直線コネクタ 350"/>
        <xdr:cNvCxnSpPr/>
      </xdr:nvCxnSpPr>
      <xdr:spPr>
        <a:xfrm>
          <a:off x="9639300" y="10140979"/>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19855</xdr:rowOff>
    </xdr:from>
    <xdr:to>
      <xdr:col>14</xdr:col>
      <xdr:colOff>28575</xdr:colOff>
      <xdr:row>59</xdr:row>
      <xdr:rowOff>25429</xdr:rowOff>
    </xdr:to>
    <xdr:cxnSp macro="">
      <xdr:nvCxnSpPr>
        <xdr:cNvPr id="354" name="直線コネクタ 353"/>
        <xdr:cNvCxnSpPr/>
      </xdr:nvCxnSpPr>
      <xdr:spPr>
        <a:xfrm>
          <a:off x="8750300" y="10135405"/>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19855</xdr:rowOff>
    </xdr:from>
    <xdr:to>
      <xdr:col>12</xdr:col>
      <xdr:colOff>511175</xdr:colOff>
      <xdr:row>59</xdr:row>
      <xdr:rowOff>50516</xdr:rowOff>
    </xdr:to>
    <xdr:cxnSp macro="">
      <xdr:nvCxnSpPr>
        <xdr:cNvPr id="357" name="直線コネクタ 356"/>
        <xdr:cNvCxnSpPr/>
      </xdr:nvCxnSpPr>
      <xdr:spPr>
        <a:xfrm flipV="1">
          <a:off x="7861300" y="10135405"/>
          <a:ext cx="889000" cy="3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68973</xdr:rowOff>
    </xdr:from>
    <xdr:ext cx="534377" cy="259045"/>
    <xdr:sp macro="" textlink="">
      <xdr:nvSpPr>
        <xdr:cNvPr id="359" name="テキスト ボックス 358"/>
        <xdr:cNvSpPr txBox="1"/>
      </xdr:nvSpPr>
      <xdr:spPr>
        <a:xfrm>
          <a:off x="8483111" y="101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50516</xdr:rowOff>
    </xdr:from>
    <xdr:to>
      <xdr:col>11</xdr:col>
      <xdr:colOff>307975</xdr:colOff>
      <xdr:row>59</xdr:row>
      <xdr:rowOff>74210</xdr:rowOff>
    </xdr:to>
    <xdr:cxnSp macro="">
      <xdr:nvCxnSpPr>
        <xdr:cNvPr id="360" name="直線コネクタ 359"/>
        <xdr:cNvCxnSpPr/>
      </xdr:nvCxnSpPr>
      <xdr:spPr>
        <a:xfrm flipV="1">
          <a:off x="6972300" y="10166066"/>
          <a:ext cx="8890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148692</xdr:rowOff>
    </xdr:from>
    <xdr:to>
      <xdr:col>15</xdr:col>
      <xdr:colOff>231775</xdr:colOff>
      <xdr:row>59</xdr:row>
      <xdr:rowOff>78842</xdr:rowOff>
    </xdr:to>
    <xdr:sp macro="" textlink="">
      <xdr:nvSpPr>
        <xdr:cNvPr id="370" name="円/楕円 369"/>
        <xdr:cNvSpPr/>
      </xdr:nvSpPr>
      <xdr:spPr>
        <a:xfrm>
          <a:off x="10426700" y="100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108069</xdr:rowOff>
    </xdr:from>
    <xdr:ext cx="534377" cy="259045"/>
    <xdr:sp macro="" textlink="">
      <xdr:nvSpPr>
        <xdr:cNvPr id="371" name="普通建設事業費該当値テキスト"/>
        <xdr:cNvSpPr txBox="1"/>
      </xdr:nvSpPr>
      <xdr:spPr>
        <a:xfrm>
          <a:off x="10528300" y="98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146079</xdr:rowOff>
    </xdr:from>
    <xdr:to>
      <xdr:col>14</xdr:col>
      <xdr:colOff>79375</xdr:colOff>
      <xdr:row>59</xdr:row>
      <xdr:rowOff>76229</xdr:rowOff>
    </xdr:to>
    <xdr:sp macro="" textlink="">
      <xdr:nvSpPr>
        <xdr:cNvPr id="372" name="円/楕円 371"/>
        <xdr:cNvSpPr/>
      </xdr:nvSpPr>
      <xdr:spPr>
        <a:xfrm>
          <a:off x="9588500" y="1009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92756</xdr:rowOff>
    </xdr:from>
    <xdr:ext cx="534377" cy="259045"/>
    <xdr:sp macro="" textlink="">
      <xdr:nvSpPr>
        <xdr:cNvPr id="373" name="テキスト ボックス 372"/>
        <xdr:cNvSpPr txBox="1"/>
      </xdr:nvSpPr>
      <xdr:spPr>
        <a:xfrm>
          <a:off x="9372111" y="98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140505</xdr:rowOff>
    </xdr:from>
    <xdr:to>
      <xdr:col>12</xdr:col>
      <xdr:colOff>561975</xdr:colOff>
      <xdr:row>59</xdr:row>
      <xdr:rowOff>70655</xdr:rowOff>
    </xdr:to>
    <xdr:sp macro="" textlink="">
      <xdr:nvSpPr>
        <xdr:cNvPr id="374" name="円/楕円 373"/>
        <xdr:cNvSpPr/>
      </xdr:nvSpPr>
      <xdr:spPr>
        <a:xfrm>
          <a:off x="8699500" y="100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87182</xdr:rowOff>
    </xdr:from>
    <xdr:ext cx="534377" cy="259045"/>
    <xdr:sp macro="" textlink="">
      <xdr:nvSpPr>
        <xdr:cNvPr id="375" name="テキスト ボックス 374"/>
        <xdr:cNvSpPr txBox="1"/>
      </xdr:nvSpPr>
      <xdr:spPr>
        <a:xfrm>
          <a:off x="8483111" y="985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171166</xdr:rowOff>
    </xdr:from>
    <xdr:to>
      <xdr:col>11</xdr:col>
      <xdr:colOff>358775</xdr:colOff>
      <xdr:row>59</xdr:row>
      <xdr:rowOff>101316</xdr:rowOff>
    </xdr:to>
    <xdr:sp macro="" textlink="">
      <xdr:nvSpPr>
        <xdr:cNvPr id="376" name="円/楕円 375"/>
        <xdr:cNvSpPr/>
      </xdr:nvSpPr>
      <xdr:spPr>
        <a:xfrm>
          <a:off x="7810500" y="10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92443</xdr:rowOff>
    </xdr:from>
    <xdr:ext cx="534377" cy="259045"/>
    <xdr:sp macro="" textlink="">
      <xdr:nvSpPr>
        <xdr:cNvPr id="377" name="テキスト ボックス 376"/>
        <xdr:cNvSpPr txBox="1"/>
      </xdr:nvSpPr>
      <xdr:spPr>
        <a:xfrm>
          <a:off x="7594111" y="1020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23410</xdr:rowOff>
    </xdr:from>
    <xdr:to>
      <xdr:col>10</xdr:col>
      <xdr:colOff>155575</xdr:colOff>
      <xdr:row>59</xdr:row>
      <xdr:rowOff>125010</xdr:rowOff>
    </xdr:to>
    <xdr:sp macro="" textlink="">
      <xdr:nvSpPr>
        <xdr:cNvPr id="378" name="円/楕円 377"/>
        <xdr:cNvSpPr/>
      </xdr:nvSpPr>
      <xdr:spPr>
        <a:xfrm>
          <a:off x="6921500" y="101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116137</xdr:rowOff>
    </xdr:from>
    <xdr:ext cx="534377" cy="259045"/>
    <xdr:sp macro="" textlink="">
      <xdr:nvSpPr>
        <xdr:cNvPr id="379" name="テキスト ボックス 378"/>
        <xdr:cNvSpPr txBox="1"/>
      </xdr:nvSpPr>
      <xdr:spPr>
        <a:xfrm>
          <a:off x="6705111" y="1023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139016</xdr:rowOff>
    </xdr:from>
    <xdr:to>
      <xdr:col>15</xdr:col>
      <xdr:colOff>180975</xdr:colOff>
      <xdr:row>79</xdr:row>
      <xdr:rowOff>4350</xdr:rowOff>
    </xdr:to>
    <xdr:cxnSp macro="">
      <xdr:nvCxnSpPr>
        <xdr:cNvPr id="408" name="直線コネクタ 407"/>
        <xdr:cNvCxnSpPr/>
      </xdr:nvCxnSpPr>
      <xdr:spPr>
        <a:xfrm>
          <a:off x="9639300" y="13512116"/>
          <a:ext cx="838200" cy="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139016</xdr:rowOff>
    </xdr:from>
    <xdr:to>
      <xdr:col>14</xdr:col>
      <xdr:colOff>28575</xdr:colOff>
      <xdr:row>79</xdr:row>
      <xdr:rowOff>24743</xdr:rowOff>
    </xdr:to>
    <xdr:cxnSp macro="">
      <xdr:nvCxnSpPr>
        <xdr:cNvPr id="411" name="直線コネクタ 410"/>
        <xdr:cNvCxnSpPr/>
      </xdr:nvCxnSpPr>
      <xdr:spPr>
        <a:xfrm flipV="1">
          <a:off x="8750300" y="13512116"/>
          <a:ext cx="889000" cy="5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125000</xdr:rowOff>
    </xdr:from>
    <xdr:to>
      <xdr:col>15</xdr:col>
      <xdr:colOff>231775</xdr:colOff>
      <xdr:row>79</xdr:row>
      <xdr:rowOff>55150</xdr:rowOff>
    </xdr:to>
    <xdr:sp macro="" textlink="">
      <xdr:nvSpPr>
        <xdr:cNvPr id="421" name="円/楕円 420"/>
        <xdr:cNvSpPr/>
      </xdr:nvSpPr>
      <xdr:spPr>
        <a:xfrm>
          <a:off x="10426700" y="134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84377</xdr:rowOff>
    </xdr:from>
    <xdr:ext cx="534377" cy="259045"/>
    <xdr:sp macro="" textlink="">
      <xdr:nvSpPr>
        <xdr:cNvPr id="422" name="普通建設事業費 （ うち新規整備　）該当値テキスト"/>
        <xdr:cNvSpPr txBox="1"/>
      </xdr:nvSpPr>
      <xdr:spPr>
        <a:xfrm>
          <a:off x="10528300" y="132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88216</xdr:rowOff>
    </xdr:from>
    <xdr:to>
      <xdr:col>14</xdr:col>
      <xdr:colOff>79375</xdr:colOff>
      <xdr:row>79</xdr:row>
      <xdr:rowOff>18366</xdr:rowOff>
    </xdr:to>
    <xdr:sp macro="" textlink="">
      <xdr:nvSpPr>
        <xdr:cNvPr id="423" name="円/楕円 422"/>
        <xdr:cNvSpPr/>
      </xdr:nvSpPr>
      <xdr:spPr>
        <a:xfrm>
          <a:off x="9588500" y="134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34893</xdr:rowOff>
    </xdr:from>
    <xdr:ext cx="534377" cy="259045"/>
    <xdr:sp macro="" textlink="">
      <xdr:nvSpPr>
        <xdr:cNvPr id="424" name="テキスト ボックス 423"/>
        <xdr:cNvSpPr txBox="1"/>
      </xdr:nvSpPr>
      <xdr:spPr>
        <a:xfrm>
          <a:off x="9372111" y="1323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145393</xdr:rowOff>
    </xdr:from>
    <xdr:to>
      <xdr:col>12</xdr:col>
      <xdr:colOff>561975</xdr:colOff>
      <xdr:row>79</xdr:row>
      <xdr:rowOff>75543</xdr:rowOff>
    </xdr:to>
    <xdr:sp macro="" textlink="">
      <xdr:nvSpPr>
        <xdr:cNvPr id="425" name="円/楕円 424"/>
        <xdr:cNvSpPr/>
      </xdr:nvSpPr>
      <xdr:spPr>
        <a:xfrm>
          <a:off x="8699500" y="135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66670</xdr:rowOff>
    </xdr:from>
    <xdr:ext cx="534377" cy="259045"/>
    <xdr:sp macro="" textlink="">
      <xdr:nvSpPr>
        <xdr:cNvPr id="426" name="テキスト ボックス 425"/>
        <xdr:cNvSpPr txBox="1"/>
      </xdr:nvSpPr>
      <xdr:spPr>
        <a:xfrm>
          <a:off x="8483111" y="136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4801</xdr:rowOff>
    </xdr:from>
    <xdr:to>
      <xdr:col>15</xdr:col>
      <xdr:colOff>180975</xdr:colOff>
      <xdr:row>98</xdr:row>
      <xdr:rowOff>147332</xdr:rowOff>
    </xdr:to>
    <xdr:cxnSp macro="">
      <xdr:nvCxnSpPr>
        <xdr:cNvPr id="455" name="直線コネクタ 454"/>
        <xdr:cNvCxnSpPr/>
      </xdr:nvCxnSpPr>
      <xdr:spPr>
        <a:xfrm flipV="1">
          <a:off x="9639300" y="16635451"/>
          <a:ext cx="838200" cy="3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38697</xdr:rowOff>
    </xdr:from>
    <xdr:to>
      <xdr:col>14</xdr:col>
      <xdr:colOff>28575</xdr:colOff>
      <xdr:row>98</xdr:row>
      <xdr:rowOff>147332</xdr:rowOff>
    </xdr:to>
    <xdr:cxnSp macro="">
      <xdr:nvCxnSpPr>
        <xdr:cNvPr id="458" name="直線コネクタ 457"/>
        <xdr:cNvCxnSpPr/>
      </xdr:nvCxnSpPr>
      <xdr:spPr>
        <a:xfrm>
          <a:off x="8750300" y="16326447"/>
          <a:ext cx="889000" cy="62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71099</xdr:rowOff>
    </xdr:from>
    <xdr:ext cx="534377" cy="259045"/>
    <xdr:sp macro="" textlink="">
      <xdr:nvSpPr>
        <xdr:cNvPr id="462" name="テキスト ボックス 461"/>
        <xdr:cNvSpPr txBox="1"/>
      </xdr:nvSpPr>
      <xdr:spPr>
        <a:xfrm>
          <a:off x="8483111" y="167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125451</xdr:rowOff>
    </xdr:from>
    <xdr:to>
      <xdr:col>15</xdr:col>
      <xdr:colOff>231775</xdr:colOff>
      <xdr:row>97</xdr:row>
      <xdr:rowOff>55601</xdr:rowOff>
    </xdr:to>
    <xdr:sp macro="" textlink="">
      <xdr:nvSpPr>
        <xdr:cNvPr id="468" name="円/楕円 467"/>
        <xdr:cNvSpPr/>
      </xdr:nvSpPr>
      <xdr:spPr>
        <a:xfrm>
          <a:off x="10426700" y="165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148328</xdr:rowOff>
    </xdr:from>
    <xdr:ext cx="534377" cy="259045"/>
    <xdr:sp macro="" textlink="">
      <xdr:nvSpPr>
        <xdr:cNvPr id="469" name="普通建設事業費 （ うち更新整備　）該当値テキスト"/>
        <xdr:cNvSpPr txBox="1"/>
      </xdr:nvSpPr>
      <xdr:spPr>
        <a:xfrm>
          <a:off x="10528300" y="164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96532</xdr:rowOff>
    </xdr:from>
    <xdr:to>
      <xdr:col>14</xdr:col>
      <xdr:colOff>79375</xdr:colOff>
      <xdr:row>99</xdr:row>
      <xdr:rowOff>26682</xdr:rowOff>
    </xdr:to>
    <xdr:sp macro="" textlink="">
      <xdr:nvSpPr>
        <xdr:cNvPr id="470" name="円/楕円 469"/>
        <xdr:cNvSpPr/>
      </xdr:nvSpPr>
      <xdr:spPr>
        <a:xfrm>
          <a:off x="9588500" y="16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17809</xdr:rowOff>
    </xdr:from>
    <xdr:ext cx="469744" cy="259045"/>
    <xdr:sp macro="" textlink="">
      <xdr:nvSpPr>
        <xdr:cNvPr id="471" name="テキスト ボックス 470"/>
        <xdr:cNvSpPr txBox="1"/>
      </xdr:nvSpPr>
      <xdr:spPr>
        <a:xfrm>
          <a:off x="9404427" y="1699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159347</xdr:rowOff>
    </xdr:from>
    <xdr:to>
      <xdr:col>12</xdr:col>
      <xdr:colOff>561975</xdr:colOff>
      <xdr:row>95</xdr:row>
      <xdr:rowOff>89497</xdr:rowOff>
    </xdr:to>
    <xdr:sp macro="" textlink="">
      <xdr:nvSpPr>
        <xdr:cNvPr id="472" name="円/楕円 471"/>
        <xdr:cNvSpPr/>
      </xdr:nvSpPr>
      <xdr:spPr>
        <a:xfrm>
          <a:off x="8699500" y="162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106024</xdr:rowOff>
    </xdr:from>
    <xdr:ext cx="534377" cy="259045"/>
    <xdr:sp macro="" textlink="">
      <xdr:nvSpPr>
        <xdr:cNvPr id="473" name="テキスト ボックス 472"/>
        <xdr:cNvSpPr txBox="1"/>
      </xdr:nvSpPr>
      <xdr:spPr>
        <a:xfrm>
          <a:off x="8483111" y="1605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43866</xdr:rowOff>
    </xdr:from>
    <xdr:to>
      <xdr:col>23</xdr:col>
      <xdr:colOff>517525</xdr:colOff>
      <xdr:row>39</xdr:row>
      <xdr:rowOff>44450</xdr:rowOff>
    </xdr:to>
    <xdr:cxnSp macro="">
      <xdr:nvCxnSpPr>
        <xdr:cNvPr id="502" name="直線コネクタ 501"/>
        <xdr:cNvCxnSpPr/>
      </xdr:nvCxnSpPr>
      <xdr:spPr>
        <a:xfrm>
          <a:off x="15481300" y="6730416"/>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12192</xdr:rowOff>
    </xdr:from>
    <xdr:to>
      <xdr:col>22</xdr:col>
      <xdr:colOff>365125</xdr:colOff>
      <xdr:row>39</xdr:row>
      <xdr:rowOff>43866</xdr:rowOff>
    </xdr:to>
    <xdr:cxnSp macro="">
      <xdr:nvCxnSpPr>
        <xdr:cNvPr id="505" name="直線コネクタ 504"/>
        <xdr:cNvCxnSpPr/>
      </xdr:nvCxnSpPr>
      <xdr:spPr>
        <a:xfrm>
          <a:off x="14592300" y="6698742"/>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5817</xdr:rowOff>
    </xdr:from>
    <xdr:to>
      <xdr:col>21</xdr:col>
      <xdr:colOff>161925</xdr:colOff>
      <xdr:row>39</xdr:row>
      <xdr:rowOff>12192</xdr:rowOff>
    </xdr:to>
    <xdr:cxnSp macro="">
      <xdr:nvCxnSpPr>
        <xdr:cNvPr id="508" name="直線コネクタ 507"/>
        <xdr:cNvCxnSpPr/>
      </xdr:nvCxnSpPr>
      <xdr:spPr>
        <a:xfrm>
          <a:off x="13703300" y="669236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5817</xdr:rowOff>
    </xdr:from>
    <xdr:to>
      <xdr:col>19</xdr:col>
      <xdr:colOff>644525</xdr:colOff>
      <xdr:row>39</xdr:row>
      <xdr:rowOff>42914</xdr:rowOff>
    </xdr:to>
    <xdr:cxnSp macro="">
      <xdr:nvCxnSpPr>
        <xdr:cNvPr id="511" name="直線コネクタ 510"/>
        <xdr:cNvCxnSpPr/>
      </xdr:nvCxnSpPr>
      <xdr:spPr>
        <a:xfrm flipV="1">
          <a:off x="12814300" y="6692367"/>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164516</xdr:rowOff>
    </xdr:from>
    <xdr:to>
      <xdr:col>22</xdr:col>
      <xdr:colOff>415925</xdr:colOff>
      <xdr:row>39</xdr:row>
      <xdr:rowOff>94666</xdr:rowOff>
    </xdr:to>
    <xdr:sp macro="" textlink="">
      <xdr:nvSpPr>
        <xdr:cNvPr id="523" name="円/楕円 522"/>
        <xdr:cNvSpPr/>
      </xdr:nvSpPr>
      <xdr:spPr>
        <a:xfrm>
          <a:off x="15430500" y="66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85793</xdr:rowOff>
    </xdr:from>
    <xdr:ext cx="313932" cy="259045"/>
    <xdr:sp macro="" textlink="">
      <xdr:nvSpPr>
        <xdr:cNvPr id="524" name="テキスト ボックス 523"/>
        <xdr:cNvSpPr txBox="1"/>
      </xdr:nvSpPr>
      <xdr:spPr>
        <a:xfrm>
          <a:off x="15324333" y="677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132842</xdr:rowOff>
    </xdr:from>
    <xdr:to>
      <xdr:col>21</xdr:col>
      <xdr:colOff>212725</xdr:colOff>
      <xdr:row>39</xdr:row>
      <xdr:rowOff>62992</xdr:rowOff>
    </xdr:to>
    <xdr:sp macro="" textlink="">
      <xdr:nvSpPr>
        <xdr:cNvPr id="525" name="円/楕円 524"/>
        <xdr:cNvSpPr/>
      </xdr:nvSpPr>
      <xdr:spPr>
        <a:xfrm>
          <a:off x="14541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54119</xdr:rowOff>
    </xdr:from>
    <xdr:ext cx="469744" cy="259045"/>
    <xdr:sp macro="" textlink="">
      <xdr:nvSpPr>
        <xdr:cNvPr id="526" name="テキスト ボックス 525"/>
        <xdr:cNvSpPr txBox="1"/>
      </xdr:nvSpPr>
      <xdr:spPr>
        <a:xfrm>
          <a:off x="14357427"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126467</xdr:rowOff>
    </xdr:from>
    <xdr:to>
      <xdr:col>20</xdr:col>
      <xdr:colOff>9525</xdr:colOff>
      <xdr:row>39</xdr:row>
      <xdr:rowOff>56617</xdr:rowOff>
    </xdr:to>
    <xdr:sp macro="" textlink="">
      <xdr:nvSpPr>
        <xdr:cNvPr id="527" name="円/楕円 526"/>
        <xdr:cNvSpPr/>
      </xdr:nvSpPr>
      <xdr:spPr>
        <a:xfrm>
          <a:off x="13652500" y="66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47744</xdr:rowOff>
    </xdr:from>
    <xdr:ext cx="469744" cy="259045"/>
    <xdr:sp macro="" textlink="">
      <xdr:nvSpPr>
        <xdr:cNvPr id="528" name="テキスト ボックス 527"/>
        <xdr:cNvSpPr txBox="1"/>
      </xdr:nvSpPr>
      <xdr:spPr>
        <a:xfrm>
          <a:off x="13468427"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163564</xdr:rowOff>
    </xdr:from>
    <xdr:to>
      <xdr:col>18</xdr:col>
      <xdr:colOff>492125</xdr:colOff>
      <xdr:row>39</xdr:row>
      <xdr:rowOff>93714</xdr:rowOff>
    </xdr:to>
    <xdr:sp macro="" textlink="">
      <xdr:nvSpPr>
        <xdr:cNvPr id="529" name="円/楕円 528"/>
        <xdr:cNvSpPr/>
      </xdr:nvSpPr>
      <xdr:spPr>
        <a:xfrm>
          <a:off x="12763500" y="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84841</xdr:rowOff>
    </xdr:from>
    <xdr:ext cx="378565" cy="259045"/>
    <xdr:sp macro="" textlink="">
      <xdr:nvSpPr>
        <xdr:cNvPr id="530" name="テキスト ボックス 529"/>
        <xdr:cNvSpPr txBox="1"/>
      </xdr:nvSpPr>
      <xdr:spPr>
        <a:xfrm>
          <a:off x="12625017" y="67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100919</xdr:rowOff>
    </xdr:from>
    <xdr:to>
      <xdr:col>23</xdr:col>
      <xdr:colOff>517525</xdr:colOff>
      <xdr:row>75</xdr:row>
      <xdr:rowOff>110733</xdr:rowOff>
    </xdr:to>
    <xdr:cxnSp macro="">
      <xdr:nvCxnSpPr>
        <xdr:cNvPr id="610" name="直線コネクタ 609"/>
        <xdr:cNvCxnSpPr/>
      </xdr:nvCxnSpPr>
      <xdr:spPr>
        <a:xfrm>
          <a:off x="15481300" y="12959669"/>
          <a:ext cx="8382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73569</xdr:rowOff>
    </xdr:from>
    <xdr:to>
      <xdr:col>22</xdr:col>
      <xdr:colOff>365125</xdr:colOff>
      <xdr:row>75</xdr:row>
      <xdr:rowOff>100919</xdr:rowOff>
    </xdr:to>
    <xdr:cxnSp macro="">
      <xdr:nvCxnSpPr>
        <xdr:cNvPr id="613" name="直線コネクタ 612"/>
        <xdr:cNvCxnSpPr/>
      </xdr:nvCxnSpPr>
      <xdr:spPr>
        <a:xfrm>
          <a:off x="14592300" y="12932319"/>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73569</xdr:rowOff>
    </xdr:from>
    <xdr:to>
      <xdr:col>21</xdr:col>
      <xdr:colOff>161925</xdr:colOff>
      <xdr:row>75</xdr:row>
      <xdr:rowOff>100822</xdr:rowOff>
    </xdr:to>
    <xdr:cxnSp macro="">
      <xdr:nvCxnSpPr>
        <xdr:cNvPr id="616" name="直線コネクタ 615"/>
        <xdr:cNvCxnSpPr/>
      </xdr:nvCxnSpPr>
      <xdr:spPr>
        <a:xfrm flipV="1">
          <a:off x="13703300" y="12932319"/>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100822</xdr:rowOff>
    </xdr:from>
    <xdr:to>
      <xdr:col>19</xdr:col>
      <xdr:colOff>644525</xdr:colOff>
      <xdr:row>76</xdr:row>
      <xdr:rowOff>9985</xdr:rowOff>
    </xdr:to>
    <xdr:cxnSp macro="">
      <xdr:nvCxnSpPr>
        <xdr:cNvPr id="619" name="直線コネクタ 618"/>
        <xdr:cNvCxnSpPr/>
      </xdr:nvCxnSpPr>
      <xdr:spPr>
        <a:xfrm flipV="1">
          <a:off x="12814300" y="12959572"/>
          <a:ext cx="889000" cy="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3" name="テキスト ボックス 622"/>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59933</xdr:rowOff>
    </xdr:from>
    <xdr:to>
      <xdr:col>23</xdr:col>
      <xdr:colOff>568325</xdr:colOff>
      <xdr:row>75</xdr:row>
      <xdr:rowOff>161533</xdr:rowOff>
    </xdr:to>
    <xdr:sp macro="" textlink="">
      <xdr:nvSpPr>
        <xdr:cNvPr id="629" name="円/楕円 628"/>
        <xdr:cNvSpPr/>
      </xdr:nvSpPr>
      <xdr:spPr>
        <a:xfrm>
          <a:off x="16268700" y="129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82810</xdr:rowOff>
    </xdr:from>
    <xdr:ext cx="534377" cy="259045"/>
    <xdr:sp macro="" textlink="">
      <xdr:nvSpPr>
        <xdr:cNvPr id="630" name="公債費該当値テキスト"/>
        <xdr:cNvSpPr txBox="1"/>
      </xdr:nvSpPr>
      <xdr:spPr>
        <a:xfrm>
          <a:off x="16370300" y="127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41,274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50119</xdr:rowOff>
    </xdr:from>
    <xdr:to>
      <xdr:col>22</xdr:col>
      <xdr:colOff>415925</xdr:colOff>
      <xdr:row>75</xdr:row>
      <xdr:rowOff>151719</xdr:rowOff>
    </xdr:to>
    <xdr:sp macro="" textlink="">
      <xdr:nvSpPr>
        <xdr:cNvPr id="631" name="円/楕円 630"/>
        <xdr:cNvSpPr/>
      </xdr:nvSpPr>
      <xdr:spPr>
        <a:xfrm>
          <a:off x="15430500" y="129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168246</xdr:rowOff>
    </xdr:from>
    <xdr:ext cx="534377" cy="259045"/>
    <xdr:sp macro="" textlink="">
      <xdr:nvSpPr>
        <xdr:cNvPr id="632" name="テキスト ボックス 631"/>
        <xdr:cNvSpPr txBox="1"/>
      </xdr:nvSpPr>
      <xdr:spPr>
        <a:xfrm>
          <a:off x="15214111" y="126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22769</xdr:rowOff>
    </xdr:from>
    <xdr:to>
      <xdr:col>21</xdr:col>
      <xdr:colOff>212725</xdr:colOff>
      <xdr:row>75</xdr:row>
      <xdr:rowOff>124369</xdr:rowOff>
    </xdr:to>
    <xdr:sp macro="" textlink="">
      <xdr:nvSpPr>
        <xdr:cNvPr id="633" name="円/楕円 632"/>
        <xdr:cNvSpPr/>
      </xdr:nvSpPr>
      <xdr:spPr>
        <a:xfrm>
          <a:off x="14541500" y="128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115496</xdr:rowOff>
    </xdr:from>
    <xdr:ext cx="534377" cy="259045"/>
    <xdr:sp macro="" textlink="">
      <xdr:nvSpPr>
        <xdr:cNvPr id="634" name="テキスト ボックス 633"/>
        <xdr:cNvSpPr txBox="1"/>
      </xdr:nvSpPr>
      <xdr:spPr>
        <a:xfrm>
          <a:off x="14325111" y="1297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50022</xdr:rowOff>
    </xdr:from>
    <xdr:to>
      <xdr:col>20</xdr:col>
      <xdr:colOff>9525</xdr:colOff>
      <xdr:row>75</xdr:row>
      <xdr:rowOff>151622</xdr:rowOff>
    </xdr:to>
    <xdr:sp macro="" textlink="">
      <xdr:nvSpPr>
        <xdr:cNvPr id="635" name="円/楕円 634"/>
        <xdr:cNvSpPr/>
      </xdr:nvSpPr>
      <xdr:spPr>
        <a:xfrm>
          <a:off x="13652500" y="129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142749</xdr:rowOff>
    </xdr:from>
    <xdr:ext cx="534377" cy="259045"/>
    <xdr:sp macro="" textlink="">
      <xdr:nvSpPr>
        <xdr:cNvPr id="636" name="テキスト ボックス 635"/>
        <xdr:cNvSpPr txBox="1"/>
      </xdr:nvSpPr>
      <xdr:spPr>
        <a:xfrm>
          <a:off x="13436111" y="130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130636</xdr:rowOff>
    </xdr:from>
    <xdr:to>
      <xdr:col>18</xdr:col>
      <xdr:colOff>492125</xdr:colOff>
      <xdr:row>76</xdr:row>
      <xdr:rowOff>60787</xdr:rowOff>
    </xdr:to>
    <xdr:sp macro="" textlink="">
      <xdr:nvSpPr>
        <xdr:cNvPr id="637" name="円/楕円 636"/>
        <xdr:cNvSpPr/>
      </xdr:nvSpPr>
      <xdr:spPr>
        <a:xfrm>
          <a:off x="12763500" y="129893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51912</xdr:rowOff>
    </xdr:from>
    <xdr:ext cx="534377" cy="259045"/>
    <xdr:sp macro="" textlink="">
      <xdr:nvSpPr>
        <xdr:cNvPr id="638" name="テキスト ボックス 637"/>
        <xdr:cNvSpPr txBox="1"/>
      </xdr:nvSpPr>
      <xdr:spPr>
        <a:xfrm>
          <a:off x="12547111" y="1308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33093</xdr:rowOff>
    </xdr:from>
    <xdr:to>
      <xdr:col>23</xdr:col>
      <xdr:colOff>517525</xdr:colOff>
      <xdr:row>99</xdr:row>
      <xdr:rowOff>34178</xdr:rowOff>
    </xdr:to>
    <xdr:cxnSp macro="">
      <xdr:nvCxnSpPr>
        <xdr:cNvPr id="667" name="直線コネクタ 666"/>
        <xdr:cNvCxnSpPr/>
      </xdr:nvCxnSpPr>
      <xdr:spPr>
        <a:xfrm flipV="1">
          <a:off x="15481300" y="17006643"/>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34178</xdr:rowOff>
    </xdr:from>
    <xdr:to>
      <xdr:col>22</xdr:col>
      <xdr:colOff>365125</xdr:colOff>
      <xdr:row>99</xdr:row>
      <xdr:rowOff>43535</xdr:rowOff>
    </xdr:to>
    <xdr:cxnSp macro="">
      <xdr:nvCxnSpPr>
        <xdr:cNvPr id="670" name="直線コネクタ 669"/>
        <xdr:cNvCxnSpPr/>
      </xdr:nvCxnSpPr>
      <xdr:spPr>
        <a:xfrm flipV="1">
          <a:off x="14592300" y="17007728"/>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33668</xdr:rowOff>
    </xdr:from>
    <xdr:to>
      <xdr:col>21</xdr:col>
      <xdr:colOff>161925</xdr:colOff>
      <xdr:row>99</xdr:row>
      <xdr:rowOff>43535</xdr:rowOff>
    </xdr:to>
    <xdr:cxnSp macro="">
      <xdr:nvCxnSpPr>
        <xdr:cNvPr id="673" name="直線コネクタ 672"/>
        <xdr:cNvCxnSpPr/>
      </xdr:nvCxnSpPr>
      <xdr:spPr>
        <a:xfrm>
          <a:off x="13703300" y="17007218"/>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33668</xdr:rowOff>
    </xdr:from>
    <xdr:to>
      <xdr:col>19</xdr:col>
      <xdr:colOff>644525</xdr:colOff>
      <xdr:row>99</xdr:row>
      <xdr:rowOff>35176</xdr:rowOff>
    </xdr:to>
    <xdr:cxnSp macro="">
      <xdr:nvCxnSpPr>
        <xdr:cNvPr id="676" name="直線コネクタ 675"/>
        <xdr:cNvCxnSpPr/>
      </xdr:nvCxnSpPr>
      <xdr:spPr>
        <a:xfrm flipV="1">
          <a:off x="12814300" y="17007218"/>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153743</xdr:rowOff>
    </xdr:from>
    <xdr:to>
      <xdr:col>23</xdr:col>
      <xdr:colOff>568325</xdr:colOff>
      <xdr:row>99</xdr:row>
      <xdr:rowOff>83893</xdr:rowOff>
    </xdr:to>
    <xdr:sp macro="" textlink="">
      <xdr:nvSpPr>
        <xdr:cNvPr id="686" name="円/楕円 685"/>
        <xdr:cNvSpPr/>
      </xdr:nvSpPr>
      <xdr:spPr>
        <a:xfrm>
          <a:off x="16268700" y="1695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154828</xdr:rowOff>
    </xdr:from>
    <xdr:to>
      <xdr:col>22</xdr:col>
      <xdr:colOff>415925</xdr:colOff>
      <xdr:row>99</xdr:row>
      <xdr:rowOff>84978</xdr:rowOff>
    </xdr:to>
    <xdr:sp macro="" textlink="">
      <xdr:nvSpPr>
        <xdr:cNvPr id="688" name="円/楕円 687"/>
        <xdr:cNvSpPr/>
      </xdr:nvSpPr>
      <xdr:spPr>
        <a:xfrm>
          <a:off x="15430500" y="169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76105</xdr:rowOff>
    </xdr:from>
    <xdr:ext cx="469744" cy="259045"/>
    <xdr:sp macro="" textlink="">
      <xdr:nvSpPr>
        <xdr:cNvPr id="689" name="テキスト ボックス 688"/>
        <xdr:cNvSpPr txBox="1"/>
      </xdr:nvSpPr>
      <xdr:spPr>
        <a:xfrm>
          <a:off x="15246427" y="170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164185</xdr:rowOff>
    </xdr:from>
    <xdr:to>
      <xdr:col>21</xdr:col>
      <xdr:colOff>212725</xdr:colOff>
      <xdr:row>99</xdr:row>
      <xdr:rowOff>94335</xdr:rowOff>
    </xdr:to>
    <xdr:sp macro="" textlink="">
      <xdr:nvSpPr>
        <xdr:cNvPr id="690" name="円/楕円 689"/>
        <xdr:cNvSpPr/>
      </xdr:nvSpPr>
      <xdr:spPr>
        <a:xfrm>
          <a:off x="14541500" y="1696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85462</xdr:rowOff>
    </xdr:from>
    <xdr:ext cx="378565" cy="259045"/>
    <xdr:sp macro="" textlink="">
      <xdr:nvSpPr>
        <xdr:cNvPr id="691" name="テキスト ボックス 690"/>
        <xdr:cNvSpPr txBox="1"/>
      </xdr:nvSpPr>
      <xdr:spPr>
        <a:xfrm>
          <a:off x="14403017" y="17059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154318</xdr:rowOff>
    </xdr:from>
    <xdr:to>
      <xdr:col>20</xdr:col>
      <xdr:colOff>9525</xdr:colOff>
      <xdr:row>99</xdr:row>
      <xdr:rowOff>84468</xdr:rowOff>
    </xdr:to>
    <xdr:sp macro="" textlink="">
      <xdr:nvSpPr>
        <xdr:cNvPr id="692" name="円/楕円 691"/>
        <xdr:cNvSpPr/>
      </xdr:nvSpPr>
      <xdr:spPr>
        <a:xfrm>
          <a:off x="13652500" y="169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75595</xdr:rowOff>
    </xdr:from>
    <xdr:ext cx="469744" cy="259045"/>
    <xdr:sp macro="" textlink="">
      <xdr:nvSpPr>
        <xdr:cNvPr id="693" name="テキスト ボックス 692"/>
        <xdr:cNvSpPr txBox="1"/>
      </xdr:nvSpPr>
      <xdr:spPr>
        <a:xfrm>
          <a:off x="13468427" y="1704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155826</xdr:rowOff>
    </xdr:from>
    <xdr:to>
      <xdr:col>18</xdr:col>
      <xdr:colOff>492125</xdr:colOff>
      <xdr:row>99</xdr:row>
      <xdr:rowOff>85976</xdr:rowOff>
    </xdr:to>
    <xdr:sp macro="" textlink="">
      <xdr:nvSpPr>
        <xdr:cNvPr id="694" name="円/楕円 693"/>
        <xdr:cNvSpPr/>
      </xdr:nvSpPr>
      <xdr:spPr>
        <a:xfrm>
          <a:off x="12763500" y="169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77103</xdr:rowOff>
    </xdr:from>
    <xdr:ext cx="469744" cy="259045"/>
    <xdr:sp macro="" textlink="">
      <xdr:nvSpPr>
        <xdr:cNvPr id="695" name="テキスト ボックス 694"/>
        <xdr:cNvSpPr txBox="1"/>
      </xdr:nvSpPr>
      <xdr:spPr>
        <a:xfrm>
          <a:off x="12579427" y="1705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155767</xdr:rowOff>
    </xdr:from>
    <xdr:to>
      <xdr:col>32</xdr:col>
      <xdr:colOff>187325</xdr:colOff>
      <xdr:row>39</xdr:row>
      <xdr:rowOff>98878</xdr:rowOff>
    </xdr:to>
    <xdr:cxnSp macro="">
      <xdr:nvCxnSpPr>
        <xdr:cNvPr id="726" name="直線コネクタ 725"/>
        <xdr:cNvCxnSpPr/>
      </xdr:nvCxnSpPr>
      <xdr:spPr>
        <a:xfrm flipV="1">
          <a:off x="21323300" y="6670867"/>
          <a:ext cx="838200" cy="11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104967</xdr:rowOff>
    </xdr:from>
    <xdr:to>
      <xdr:col>32</xdr:col>
      <xdr:colOff>238125</xdr:colOff>
      <xdr:row>39</xdr:row>
      <xdr:rowOff>35117</xdr:rowOff>
    </xdr:to>
    <xdr:sp macro="" textlink="">
      <xdr:nvSpPr>
        <xdr:cNvPr id="745" name="円/楕円 744"/>
        <xdr:cNvSpPr/>
      </xdr:nvSpPr>
      <xdr:spPr>
        <a:xfrm>
          <a:off x="22110700" y="66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64344</xdr:rowOff>
    </xdr:from>
    <xdr:ext cx="469744" cy="259045"/>
    <xdr:sp macro="" textlink="">
      <xdr:nvSpPr>
        <xdr:cNvPr id="746" name="投資及び出資金該当値テキスト"/>
        <xdr:cNvSpPr txBox="1"/>
      </xdr:nvSpPr>
      <xdr:spPr>
        <a:xfrm>
          <a:off x="22212300" y="640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95907</xdr:rowOff>
    </xdr:from>
    <xdr:to>
      <xdr:col>32</xdr:col>
      <xdr:colOff>187325</xdr:colOff>
      <xdr:row>59</xdr:row>
      <xdr:rowOff>96789</xdr:rowOff>
    </xdr:to>
    <xdr:cxnSp macro="">
      <xdr:nvCxnSpPr>
        <xdr:cNvPr id="785" name="直線コネクタ 784"/>
        <xdr:cNvCxnSpPr/>
      </xdr:nvCxnSpPr>
      <xdr:spPr>
        <a:xfrm>
          <a:off x="21323300" y="10211457"/>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91760</xdr:rowOff>
    </xdr:from>
    <xdr:to>
      <xdr:col>31</xdr:col>
      <xdr:colOff>34925</xdr:colOff>
      <xdr:row>59</xdr:row>
      <xdr:rowOff>95907</xdr:rowOff>
    </xdr:to>
    <xdr:cxnSp macro="">
      <xdr:nvCxnSpPr>
        <xdr:cNvPr id="788" name="直線コネクタ 787"/>
        <xdr:cNvCxnSpPr/>
      </xdr:nvCxnSpPr>
      <xdr:spPr>
        <a:xfrm>
          <a:off x="20434300" y="10207310"/>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90551</xdr:rowOff>
    </xdr:from>
    <xdr:to>
      <xdr:col>29</xdr:col>
      <xdr:colOff>517525</xdr:colOff>
      <xdr:row>59</xdr:row>
      <xdr:rowOff>91760</xdr:rowOff>
    </xdr:to>
    <xdr:cxnSp macro="">
      <xdr:nvCxnSpPr>
        <xdr:cNvPr id="791" name="直線コネクタ 790"/>
        <xdr:cNvCxnSpPr/>
      </xdr:nvCxnSpPr>
      <xdr:spPr>
        <a:xfrm>
          <a:off x="19545300" y="10206101"/>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89375</xdr:rowOff>
    </xdr:from>
    <xdr:to>
      <xdr:col>28</xdr:col>
      <xdr:colOff>314325</xdr:colOff>
      <xdr:row>59</xdr:row>
      <xdr:rowOff>90551</xdr:rowOff>
    </xdr:to>
    <xdr:cxnSp macro="">
      <xdr:nvCxnSpPr>
        <xdr:cNvPr id="794" name="直線コネクタ 793"/>
        <xdr:cNvCxnSpPr/>
      </xdr:nvCxnSpPr>
      <xdr:spPr>
        <a:xfrm>
          <a:off x="18656300" y="10204925"/>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45989</xdr:rowOff>
    </xdr:from>
    <xdr:to>
      <xdr:col>32</xdr:col>
      <xdr:colOff>238125</xdr:colOff>
      <xdr:row>59</xdr:row>
      <xdr:rowOff>147589</xdr:rowOff>
    </xdr:to>
    <xdr:sp macro="" textlink="">
      <xdr:nvSpPr>
        <xdr:cNvPr id="804" name="円/楕円 803"/>
        <xdr:cNvSpPr/>
      </xdr:nvSpPr>
      <xdr:spPr>
        <a:xfrm>
          <a:off x="22110700" y="1016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132366</xdr:rowOff>
    </xdr:from>
    <xdr:ext cx="313932" cy="259045"/>
    <xdr:sp macro="" textlink="">
      <xdr:nvSpPr>
        <xdr:cNvPr id="805" name="貸付金該当値テキスト"/>
        <xdr:cNvSpPr txBox="1"/>
      </xdr:nvSpPr>
      <xdr:spPr>
        <a:xfrm>
          <a:off x="22212300" y="10076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45107</xdr:rowOff>
    </xdr:from>
    <xdr:to>
      <xdr:col>31</xdr:col>
      <xdr:colOff>85725</xdr:colOff>
      <xdr:row>59</xdr:row>
      <xdr:rowOff>146707</xdr:rowOff>
    </xdr:to>
    <xdr:sp macro="" textlink="">
      <xdr:nvSpPr>
        <xdr:cNvPr id="806" name="円/楕円 805"/>
        <xdr:cNvSpPr/>
      </xdr:nvSpPr>
      <xdr:spPr>
        <a:xfrm>
          <a:off x="21272500" y="101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137834</xdr:rowOff>
    </xdr:from>
    <xdr:ext cx="313932" cy="259045"/>
    <xdr:sp macro="" textlink="">
      <xdr:nvSpPr>
        <xdr:cNvPr id="807" name="テキスト ボックス 806"/>
        <xdr:cNvSpPr txBox="1"/>
      </xdr:nvSpPr>
      <xdr:spPr>
        <a:xfrm>
          <a:off x="21166333" y="10253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40960</xdr:rowOff>
    </xdr:from>
    <xdr:to>
      <xdr:col>29</xdr:col>
      <xdr:colOff>568325</xdr:colOff>
      <xdr:row>59</xdr:row>
      <xdr:rowOff>142560</xdr:rowOff>
    </xdr:to>
    <xdr:sp macro="" textlink="">
      <xdr:nvSpPr>
        <xdr:cNvPr id="808" name="円/楕円 807"/>
        <xdr:cNvSpPr/>
      </xdr:nvSpPr>
      <xdr:spPr>
        <a:xfrm>
          <a:off x="20383500" y="101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133687</xdr:rowOff>
    </xdr:from>
    <xdr:ext cx="378565" cy="259045"/>
    <xdr:sp macro="" textlink="">
      <xdr:nvSpPr>
        <xdr:cNvPr id="809" name="テキスト ボックス 808"/>
        <xdr:cNvSpPr txBox="1"/>
      </xdr:nvSpPr>
      <xdr:spPr>
        <a:xfrm>
          <a:off x="20245017" y="1024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39751</xdr:rowOff>
    </xdr:from>
    <xdr:to>
      <xdr:col>28</xdr:col>
      <xdr:colOff>365125</xdr:colOff>
      <xdr:row>59</xdr:row>
      <xdr:rowOff>141351</xdr:rowOff>
    </xdr:to>
    <xdr:sp macro="" textlink="">
      <xdr:nvSpPr>
        <xdr:cNvPr id="810" name="円/楕円 809"/>
        <xdr:cNvSpPr/>
      </xdr:nvSpPr>
      <xdr:spPr>
        <a:xfrm>
          <a:off x="19494500" y="101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132478</xdr:rowOff>
    </xdr:from>
    <xdr:ext cx="378565" cy="259045"/>
    <xdr:sp macro="" textlink="">
      <xdr:nvSpPr>
        <xdr:cNvPr id="811" name="テキスト ボックス 810"/>
        <xdr:cNvSpPr txBox="1"/>
      </xdr:nvSpPr>
      <xdr:spPr>
        <a:xfrm>
          <a:off x="19356017" y="1024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38575</xdr:rowOff>
    </xdr:from>
    <xdr:to>
      <xdr:col>27</xdr:col>
      <xdr:colOff>161925</xdr:colOff>
      <xdr:row>59</xdr:row>
      <xdr:rowOff>140175</xdr:rowOff>
    </xdr:to>
    <xdr:sp macro="" textlink="">
      <xdr:nvSpPr>
        <xdr:cNvPr id="812" name="円/楕円 811"/>
        <xdr:cNvSpPr/>
      </xdr:nvSpPr>
      <xdr:spPr>
        <a:xfrm>
          <a:off x="18605500" y="101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131302</xdr:rowOff>
    </xdr:from>
    <xdr:ext cx="378565" cy="259045"/>
    <xdr:sp macro="" textlink="">
      <xdr:nvSpPr>
        <xdr:cNvPr id="813" name="テキスト ボックス 812"/>
        <xdr:cNvSpPr txBox="1"/>
      </xdr:nvSpPr>
      <xdr:spPr>
        <a:xfrm>
          <a:off x="18467017" y="1024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83959</xdr:rowOff>
    </xdr:from>
    <xdr:to>
      <xdr:col>32</xdr:col>
      <xdr:colOff>187325</xdr:colOff>
      <xdr:row>78</xdr:row>
      <xdr:rowOff>127927</xdr:rowOff>
    </xdr:to>
    <xdr:cxnSp macro="">
      <xdr:nvCxnSpPr>
        <xdr:cNvPr id="843" name="直線コネクタ 842"/>
        <xdr:cNvCxnSpPr/>
      </xdr:nvCxnSpPr>
      <xdr:spPr>
        <a:xfrm>
          <a:off x="21323300" y="13285609"/>
          <a:ext cx="838200" cy="2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83959</xdr:rowOff>
    </xdr:from>
    <xdr:to>
      <xdr:col>31</xdr:col>
      <xdr:colOff>34925</xdr:colOff>
      <xdr:row>77</xdr:row>
      <xdr:rowOff>113888</xdr:rowOff>
    </xdr:to>
    <xdr:cxnSp macro="">
      <xdr:nvCxnSpPr>
        <xdr:cNvPr id="846" name="直線コネクタ 845"/>
        <xdr:cNvCxnSpPr/>
      </xdr:nvCxnSpPr>
      <xdr:spPr>
        <a:xfrm flipV="1">
          <a:off x="20434300" y="13285609"/>
          <a:ext cx="889000" cy="2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106190</xdr:rowOff>
    </xdr:from>
    <xdr:to>
      <xdr:col>29</xdr:col>
      <xdr:colOff>517525</xdr:colOff>
      <xdr:row>77</xdr:row>
      <xdr:rowOff>113888</xdr:rowOff>
    </xdr:to>
    <xdr:cxnSp macro="">
      <xdr:nvCxnSpPr>
        <xdr:cNvPr id="849" name="直線コネクタ 848"/>
        <xdr:cNvCxnSpPr/>
      </xdr:nvCxnSpPr>
      <xdr:spPr>
        <a:xfrm>
          <a:off x="19545300" y="13307840"/>
          <a:ext cx="8890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106190</xdr:rowOff>
    </xdr:from>
    <xdr:to>
      <xdr:col>28</xdr:col>
      <xdr:colOff>314325</xdr:colOff>
      <xdr:row>77</xdr:row>
      <xdr:rowOff>142805</xdr:rowOff>
    </xdr:to>
    <xdr:cxnSp macro="">
      <xdr:nvCxnSpPr>
        <xdr:cNvPr id="852" name="直線コネクタ 851"/>
        <xdr:cNvCxnSpPr/>
      </xdr:nvCxnSpPr>
      <xdr:spPr>
        <a:xfrm flipV="1">
          <a:off x="18656300" y="13307840"/>
          <a:ext cx="8890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77127</xdr:rowOff>
    </xdr:from>
    <xdr:to>
      <xdr:col>32</xdr:col>
      <xdr:colOff>238125</xdr:colOff>
      <xdr:row>79</xdr:row>
      <xdr:rowOff>7277</xdr:rowOff>
    </xdr:to>
    <xdr:sp macro="" textlink="">
      <xdr:nvSpPr>
        <xdr:cNvPr id="862" name="円/楕円 861"/>
        <xdr:cNvSpPr/>
      </xdr:nvSpPr>
      <xdr:spPr>
        <a:xfrm>
          <a:off x="22110700" y="134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163504</xdr:rowOff>
    </xdr:from>
    <xdr:ext cx="534377" cy="259045"/>
    <xdr:sp macro="" textlink="">
      <xdr:nvSpPr>
        <xdr:cNvPr id="863" name="繰出金該当値テキスト"/>
        <xdr:cNvSpPr txBox="1"/>
      </xdr:nvSpPr>
      <xdr:spPr>
        <a:xfrm>
          <a:off x="22212300" y="13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24,618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33159</xdr:rowOff>
    </xdr:from>
    <xdr:to>
      <xdr:col>31</xdr:col>
      <xdr:colOff>85725</xdr:colOff>
      <xdr:row>77</xdr:row>
      <xdr:rowOff>134759</xdr:rowOff>
    </xdr:to>
    <xdr:sp macro="" textlink="">
      <xdr:nvSpPr>
        <xdr:cNvPr id="864" name="円/楕円 863"/>
        <xdr:cNvSpPr/>
      </xdr:nvSpPr>
      <xdr:spPr>
        <a:xfrm>
          <a:off x="21272500" y="132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125886</xdr:rowOff>
    </xdr:from>
    <xdr:ext cx="534377" cy="259045"/>
    <xdr:sp macro="" textlink="">
      <xdr:nvSpPr>
        <xdr:cNvPr id="865" name="テキスト ボックス 864"/>
        <xdr:cNvSpPr txBox="1"/>
      </xdr:nvSpPr>
      <xdr:spPr>
        <a:xfrm>
          <a:off x="21056111" y="133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63088</xdr:rowOff>
    </xdr:from>
    <xdr:to>
      <xdr:col>29</xdr:col>
      <xdr:colOff>568325</xdr:colOff>
      <xdr:row>77</xdr:row>
      <xdr:rowOff>164688</xdr:rowOff>
    </xdr:to>
    <xdr:sp macro="" textlink="">
      <xdr:nvSpPr>
        <xdr:cNvPr id="866" name="円/楕円 865"/>
        <xdr:cNvSpPr/>
      </xdr:nvSpPr>
      <xdr:spPr>
        <a:xfrm>
          <a:off x="20383500" y="132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155815</xdr:rowOff>
    </xdr:from>
    <xdr:ext cx="534377" cy="259045"/>
    <xdr:sp macro="" textlink="">
      <xdr:nvSpPr>
        <xdr:cNvPr id="867" name="テキスト ボックス 866"/>
        <xdr:cNvSpPr txBox="1"/>
      </xdr:nvSpPr>
      <xdr:spPr>
        <a:xfrm>
          <a:off x="20167111" y="1335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55390</xdr:rowOff>
    </xdr:from>
    <xdr:to>
      <xdr:col>28</xdr:col>
      <xdr:colOff>365125</xdr:colOff>
      <xdr:row>77</xdr:row>
      <xdr:rowOff>156990</xdr:rowOff>
    </xdr:to>
    <xdr:sp macro="" textlink="">
      <xdr:nvSpPr>
        <xdr:cNvPr id="868" name="円/楕円 867"/>
        <xdr:cNvSpPr/>
      </xdr:nvSpPr>
      <xdr:spPr>
        <a:xfrm>
          <a:off x="19494500" y="132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148117</xdr:rowOff>
    </xdr:from>
    <xdr:ext cx="534377" cy="259045"/>
    <xdr:sp macro="" textlink="">
      <xdr:nvSpPr>
        <xdr:cNvPr id="869" name="テキスト ボックス 868"/>
        <xdr:cNvSpPr txBox="1"/>
      </xdr:nvSpPr>
      <xdr:spPr>
        <a:xfrm>
          <a:off x="19278111" y="1334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92005</xdr:rowOff>
    </xdr:from>
    <xdr:to>
      <xdr:col>27</xdr:col>
      <xdr:colOff>161925</xdr:colOff>
      <xdr:row>78</xdr:row>
      <xdr:rowOff>22155</xdr:rowOff>
    </xdr:to>
    <xdr:sp macro="" textlink="">
      <xdr:nvSpPr>
        <xdr:cNvPr id="870" name="円/楕円 869"/>
        <xdr:cNvSpPr/>
      </xdr:nvSpPr>
      <xdr:spPr>
        <a:xfrm>
          <a:off x="18605500" y="132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13282</xdr:rowOff>
    </xdr:from>
    <xdr:ext cx="534377" cy="259045"/>
    <xdr:sp macro="" textlink="">
      <xdr:nvSpPr>
        <xdr:cNvPr id="871" name="テキスト ボックス 870"/>
        <xdr:cNvSpPr txBox="1"/>
      </xdr:nvSpPr>
      <xdr:spPr>
        <a:xfrm>
          <a:off x="18389111" y="133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人件費においては時間外勤務を前年度比</a:t>
          </a:r>
          <a:r>
            <a:rPr kumimoji="1" lang="en-US" altLang="ja-JP" sz="1200">
              <a:latin typeface="ＭＳ Ｐゴシック"/>
            </a:rPr>
            <a:t>10%</a:t>
          </a:r>
          <a:r>
            <a:rPr kumimoji="1" lang="ja-JP" altLang="en-US" sz="1200">
              <a:latin typeface="ＭＳ Ｐゴシック"/>
            </a:rPr>
            <a:t>削減を目標に取り組んだため類似団体を下回ることとなった。物件費においては前年度比</a:t>
          </a:r>
          <a:r>
            <a:rPr kumimoji="1" lang="en-US" altLang="ja-JP" sz="1200">
              <a:latin typeface="ＭＳ Ｐゴシック"/>
            </a:rPr>
            <a:t>613</a:t>
          </a:r>
          <a:r>
            <a:rPr kumimoji="1" lang="ja-JP" altLang="en-US" sz="1200">
              <a:latin typeface="ＭＳ Ｐゴシック"/>
            </a:rPr>
            <a:t>円の減となっているが、主な要因として社会保障・税番号制度のためのシステム改修が終了したこと、分散型エネルギーインフラプロジェクトマスタープラン策定業務が終了したことが挙げられる。維持補修費では平成</a:t>
          </a:r>
          <a:r>
            <a:rPr kumimoji="1" lang="en-US" altLang="ja-JP" sz="1200">
              <a:latin typeface="ＭＳ Ｐゴシック"/>
            </a:rPr>
            <a:t>27</a:t>
          </a:r>
          <a:r>
            <a:rPr kumimoji="1" lang="ja-JP" altLang="en-US" sz="1200">
              <a:latin typeface="ＭＳ Ｐゴシック"/>
            </a:rPr>
            <a:t>年度に策定している公共施設等総合管理計画に基づき施設の統廃合、長寿命化等を進めることから、緊急的な維持補修以外を先送りしたことにより前年度比</a:t>
          </a:r>
          <a:r>
            <a:rPr kumimoji="1" lang="en-US" altLang="ja-JP" sz="1200">
              <a:latin typeface="ＭＳ Ｐゴシック"/>
            </a:rPr>
            <a:t>220</a:t>
          </a:r>
          <a:r>
            <a:rPr kumimoji="1" lang="ja-JP" altLang="en-US" sz="1200">
              <a:latin typeface="ＭＳ Ｐゴシック"/>
            </a:rPr>
            <a:t>円の減となっている。扶助費では障害者自立支援法による給付の増加により</a:t>
          </a:r>
          <a:r>
            <a:rPr kumimoji="1" lang="en-US" altLang="ja-JP" sz="1200">
              <a:latin typeface="ＭＳ Ｐゴシック"/>
            </a:rPr>
            <a:t>754</a:t>
          </a:r>
          <a:r>
            <a:rPr kumimoji="1" lang="ja-JP" altLang="en-US" sz="1200">
              <a:latin typeface="ＭＳ Ｐゴシック"/>
            </a:rPr>
            <a:t>円、</a:t>
          </a:r>
          <a:r>
            <a:rPr kumimoji="1" lang="ja-JP" altLang="ja-JP" sz="1200">
              <a:solidFill>
                <a:schemeClr val="dk1"/>
              </a:solidFill>
              <a:effectLst/>
              <a:latin typeface="+mn-lt"/>
              <a:ea typeface="+mn-ea"/>
              <a:cs typeface="+mn-cs"/>
            </a:rPr>
            <a:t>子ども子育て新支援制度に伴う私立保育園児童措置委託負担金において、国が定める公定価格から求める保護者負担額と市の実情に合わせた保護者負担額に乖離が生じており、その差額を市で負担していることにより</a:t>
          </a:r>
          <a:r>
            <a:rPr kumimoji="1" lang="en-US" altLang="ja-JP" sz="1200">
              <a:solidFill>
                <a:schemeClr val="dk1"/>
              </a:solidFill>
              <a:effectLst/>
              <a:latin typeface="+mn-ea"/>
              <a:ea typeface="+mn-ea"/>
              <a:cs typeface="+mn-cs"/>
            </a:rPr>
            <a:t>331</a:t>
          </a:r>
          <a:r>
            <a:rPr kumimoji="1" lang="ja-JP" altLang="ja-JP" sz="1200">
              <a:solidFill>
                <a:schemeClr val="dk1"/>
              </a:solidFill>
              <a:effectLst/>
              <a:latin typeface="+mn-ea"/>
              <a:ea typeface="+mn-ea"/>
              <a:cs typeface="+mn-cs"/>
            </a:rPr>
            <a:t>円</a:t>
          </a:r>
          <a:r>
            <a:rPr kumimoji="1" lang="ja-JP" altLang="ja-JP" sz="1200">
              <a:solidFill>
                <a:schemeClr val="dk1"/>
              </a:solidFill>
              <a:effectLst/>
              <a:latin typeface="+mn-lt"/>
              <a:ea typeface="+mn-ea"/>
              <a:cs typeface="+mn-cs"/>
            </a:rPr>
            <a:t>増加していることが主な要因となっている</a:t>
          </a:r>
          <a:r>
            <a:rPr kumimoji="1" lang="ja-JP" altLang="en-US" sz="1200">
              <a:solidFill>
                <a:schemeClr val="dk1"/>
              </a:solidFill>
              <a:effectLst/>
              <a:latin typeface="+mn-lt"/>
              <a:ea typeface="+mn-ea"/>
              <a:cs typeface="+mn-cs"/>
            </a:rPr>
            <a:t>。補助費等では広域行政組合で実施している消防事業において設備整備を行ったため</a:t>
          </a:r>
          <a:r>
            <a:rPr kumimoji="1" lang="en-US" altLang="ja-JP" sz="1200">
              <a:solidFill>
                <a:schemeClr val="dk1"/>
              </a:solidFill>
              <a:effectLst/>
              <a:latin typeface="+mn-ea"/>
              <a:ea typeface="+mn-ea"/>
              <a:cs typeface="+mn-cs"/>
            </a:rPr>
            <a:t>1,342</a:t>
          </a:r>
          <a:r>
            <a:rPr kumimoji="1" lang="ja-JP" altLang="en-US" sz="1200">
              <a:solidFill>
                <a:schemeClr val="dk1"/>
              </a:solidFill>
              <a:effectLst/>
              <a:latin typeface="+mn-ea"/>
              <a:ea typeface="+mn-ea"/>
              <a:cs typeface="+mn-cs"/>
            </a:rPr>
            <a:t>円、下水道事業会計が企業会計に移行したことにより繰出金で支出していた一部が補助金での支出となったため</a:t>
          </a:r>
          <a:r>
            <a:rPr kumimoji="1" lang="en-US" altLang="ja-JP" sz="1200">
              <a:solidFill>
                <a:schemeClr val="dk1"/>
              </a:solidFill>
              <a:effectLst/>
              <a:latin typeface="+mn-ea"/>
              <a:ea typeface="+mn-ea"/>
              <a:cs typeface="+mn-cs"/>
            </a:rPr>
            <a:t>8,439</a:t>
          </a:r>
          <a:r>
            <a:rPr kumimoji="1" lang="ja-JP" altLang="en-US" sz="1200">
              <a:solidFill>
                <a:schemeClr val="dk1"/>
              </a:solidFill>
              <a:effectLst/>
              <a:latin typeface="+mn-ea"/>
              <a:ea typeface="+mn-ea"/>
              <a:cs typeface="+mn-cs"/>
            </a:rPr>
            <a:t>円の増となっている。普通建設事業費では甲西中学校改築事業、農業振興等拠点施設整備事業および中学校空調機整備事業等の新規整備事業を実施したが、石部小学校建替事業の校舎等建替工事の減により</a:t>
          </a:r>
          <a:r>
            <a:rPr kumimoji="1" lang="en-US" altLang="ja-JP" sz="1200">
              <a:solidFill>
                <a:schemeClr val="dk1"/>
              </a:solidFill>
              <a:effectLst/>
              <a:latin typeface="+mn-ea"/>
              <a:ea typeface="+mn-ea"/>
              <a:cs typeface="+mn-cs"/>
            </a:rPr>
            <a:t>2,400</a:t>
          </a:r>
          <a:r>
            <a:rPr kumimoji="1" lang="ja-JP" altLang="en-US" sz="1200">
              <a:solidFill>
                <a:schemeClr val="dk1"/>
              </a:solidFill>
              <a:effectLst/>
              <a:latin typeface="+mn-ea"/>
              <a:ea typeface="+mn-ea"/>
              <a:cs typeface="+mn-cs"/>
            </a:rPr>
            <a:t>円の減となったが、今後人口減少社会を迎えるにあたり新規事業から既存施設の長寿命化への方向転換および地方債の新規発行と償還のバランスに注視しながら基礎的財政収支の黒字化を継続する必要がある。</a:t>
          </a:r>
          <a:r>
            <a:rPr kumimoji="1" lang="ja-JP" altLang="ja-JP" sz="1200">
              <a:solidFill>
                <a:schemeClr val="dk1"/>
              </a:solidFill>
              <a:effectLst/>
              <a:latin typeface="+mn-lt"/>
              <a:ea typeface="+mn-ea"/>
              <a:cs typeface="+mn-cs"/>
            </a:rPr>
            <a:t>公債費では、平成</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年度の合併以降新市建設計画に基づく投資的事業および耐震基準を満たしていない教育施設の耐震化事業を積極的に実施したことによる起債償還により類似団体平均と比較して高い推移となっており、今後においても上昇すること</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なっている。</a:t>
          </a:r>
          <a:r>
            <a:rPr kumimoji="1" lang="ja-JP" altLang="en-US" sz="1200">
              <a:solidFill>
                <a:schemeClr val="dk1"/>
              </a:solidFill>
              <a:effectLst/>
              <a:latin typeface="+mn-lt"/>
              <a:ea typeface="+mn-ea"/>
              <a:cs typeface="+mn-cs"/>
            </a:rPr>
            <a:t>繰出金で</a:t>
          </a:r>
          <a:r>
            <a:rPr kumimoji="1" lang="ja-JP" altLang="en-US" sz="1200">
              <a:solidFill>
                <a:schemeClr val="dk1"/>
              </a:solidFill>
              <a:effectLst/>
              <a:latin typeface="ＭＳ Ｐゴシック 本文"/>
              <a:ea typeface="+mn-ea"/>
              <a:cs typeface="+mn-cs"/>
            </a:rPr>
            <a:t>は前年度比</a:t>
          </a:r>
          <a:r>
            <a:rPr kumimoji="1" lang="en-US" altLang="ja-JP" sz="1200">
              <a:solidFill>
                <a:schemeClr val="dk1"/>
              </a:solidFill>
              <a:effectLst/>
              <a:latin typeface="ＭＳ Ｐゴシック 本文"/>
              <a:ea typeface="+mn-ea"/>
              <a:cs typeface="+mn-cs"/>
            </a:rPr>
            <a:t>11,308</a:t>
          </a:r>
          <a:r>
            <a:rPr kumimoji="1" lang="ja-JP" altLang="en-US" sz="1200">
              <a:solidFill>
                <a:schemeClr val="dk1"/>
              </a:solidFill>
              <a:effectLst/>
              <a:latin typeface="ＭＳ Ｐゴシック 本文"/>
              <a:ea typeface="+mn-ea"/>
              <a:cs typeface="+mn-cs"/>
            </a:rPr>
            <a:t>円の</a:t>
          </a:r>
          <a:r>
            <a:rPr kumimoji="1" lang="ja-JP" altLang="en-US" sz="1200">
              <a:solidFill>
                <a:schemeClr val="dk1"/>
              </a:solidFill>
              <a:effectLst/>
              <a:latin typeface="+mn-lt"/>
              <a:ea typeface="+mn-ea"/>
              <a:cs typeface="+mn-cs"/>
            </a:rPr>
            <a:t>減となっており、主な要因としては下水道事業会計が企業会計に移行したことである。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2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55,104
52,710
70.40
20,770,431
20,357,207
309,503
12,380,337
27,098,599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41892</xdr:rowOff>
    </xdr:from>
    <xdr:to>
      <xdr:col>6</xdr:col>
      <xdr:colOff>511175</xdr:colOff>
      <xdr:row>38</xdr:row>
      <xdr:rowOff>76835</xdr:rowOff>
    </xdr:to>
    <xdr:cxnSp macro="">
      <xdr:nvCxnSpPr>
        <xdr:cNvPr id="63" name="直線コネクタ 62"/>
        <xdr:cNvCxnSpPr/>
      </xdr:nvCxnSpPr>
      <xdr:spPr>
        <a:xfrm>
          <a:off x="3797300" y="6556992"/>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26380</xdr:rowOff>
    </xdr:from>
    <xdr:to>
      <xdr:col>5</xdr:col>
      <xdr:colOff>358775</xdr:colOff>
      <xdr:row>38</xdr:row>
      <xdr:rowOff>41892</xdr:rowOff>
    </xdr:to>
    <xdr:cxnSp macro="">
      <xdr:nvCxnSpPr>
        <xdr:cNvPr id="66" name="直線コネクタ 65"/>
        <xdr:cNvCxnSpPr/>
      </xdr:nvCxnSpPr>
      <xdr:spPr>
        <a:xfrm>
          <a:off x="2908300" y="654148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26380</xdr:rowOff>
    </xdr:from>
    <xdr:to>
      <xdr:col>4</xdr:col>
      <xdr:colOff>155575</xdr:colOff>
      <xdr:row>38</xdr:row>
      <xdr:rowOff>78468</xdr:rowOff>
    </xdr:to>
    <xdr:cxnSp macro="">
      <xdr:nvCxnSpPr>
        <xdr:cNvPr id="69" name="直線コネクタ 68"/>
        <xdr:cNvCxnSpPr/>
      </xdr:nvCxnSpPr>
      <xdr:spPr>
        <a:xfrm flipV="1">
          <a:off x="2019300" y="6541480"/>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59527</xdr:rowOff>
    </xdr:from>
    <xdr:to>
      <xdr:col>2</xdr:col>
      <xdr:colOff>638175</xdr:colOff>
      <xdr:row>38</xdr:row>
      <xdr:rowOff>78468</xdr:rowOff>
    </xdr:to>
    <xdr:cxnSp macro="">
      <xdr:nvCxnSpPr>
        <xdr:cNvPr id="72" name="直線コネクタ 71"/>
        <xdr:cNvCxnSpPr/>
      </xdr:nvCxnSpPr>
      <xdr:spPr>
        <a:xfrm>
          <a:off x="1130300" y="6574627"/>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26035</xdr:rowOff>
    </xdr:from>
    <xdr:to>
      <xdr:col>6</xdr:col>
      <xdr:colOff>561975</xdr:colOff>
      <xdr:row>38</xdr:row>
      <xdr:rowOff>127635</xdr:rowOff>
    </xdr:to>
    <xdr:sp macro="" textlink="">
      <xdr:nvSpPr>
        <xdr:cNvPr id="82" name="円/楕円 81"/>
        <xdr:cNvSpPr/>
      </xdr:nvSpPr>
      <xdr:spPr>
        <a:xfrm>
          <a:off x="45847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4462</xdr:rowOff>
    </xdr:from>
    <xdr:ext cx="469744" cy="259045"/>
    <xdr:sp macro="" textlink="">
      <xdr:nvSpPr>
        <xdr:cNvPr id="83" name="議会費該当値テキスト"/>
        <xdr:cNvSpPr txBox="1"/>
      </xdr:nvSpPr>
      <xdr:spPr>
        <a:xfrm>
          <a:off x="4686300" y="65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162542</xdr:rowOff>
    </xdr:from>
    <xdr:to>
      <xdr:col>5</xdr:col>
      <xdr:colOff>409575</xdr:colOff>
      <xdr:row>38</xdr:row>
      <xdr:rowOff>92692</xdr:rowOff>
    </xdr:to>
    <xdr:sp macro="" textlink="">
      <xdr:nvSpPr>
        <xdr:cNvPr id="84" name="円/楕円 83"/>
        <xdr:cNvSpPr/>
      </xdr:nvSpPr>
      <xdr:spPr>
        <a:xfrm>
          <a:off x="3746500" y="65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83819</xdr:rowOff>
    </xdr:from>
    <xdr:ext cx="469744" cy="259045"/>
    <xdr:sp macro="" textlink="">
      <xdr:nvSpPr>
        <xdr:cNvPr id="85" name="テキスト ボックス 84"/>
        <xdr:cNvSpPr txBox="1"/>
      </xdr:nvSpPr>
      <xdr:spPr>
        <a:xfrm>
          <a:off x="3562427" y="659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147030</xdr:rowOff>
    </xdr:from>
    <xdr:to>
      <xdr:col>4</xdr:col>
      <xdr:colOff>206375</xdr:colOff>
      <xdr:row>38</xdr:row>
      <xdr:rowOff>77180</xdr:rowOff>
    </xdr:to>
    <xdr:sp macro="" textlink="">
      <xdr:nvSpPr>
        <xdr:cNvPr id="86" name="円/楕円 85"/>
        <xdr:cNvSpPr/>
      </xdr:nvSpPr>
      <xdr:spPr>
        <a:xfrm>
          <a:off x="2857500" y="649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68307</xdr:rowOff>
    </xdr:from>
    <xdr:ext cx="469744" cy="259045"/>
    <xdr:sp macro="" textlink="">
      <xdr:nvSpPr>
        <xdr:cNvPr id="87" name="テキスト ボックス 86"/>
        <xdr:cNvSpPr txBox="1"/>
      </xdr:nvSpPr>
      <xdr:spPr>
        <a:xfrm>
          <a:off x="2673427" y="658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27668</xdr:rowOff>
    </xdr:from>
    <xdr:to>
      <xdr:col>3</xdr:col>
      <xdr:colOff>3175</xdr:colOff>
      <xdr:row>38</xdr:row>
      <xdr:rowOff>129268</xdr:rowOff>
    </xdr:to>
    <xdr:sp macro="" textlink="">
      <xdr:nvSpPr>
        <xdr:cNvPr id="88" name="円/楕円 87"/>
        <xdr:cNvSpPr/>
      </xdr:nvSpPr>
      <xdr:spPr>
        <a:xfrm>
          <a:off x="1968500" y="65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120395</xdr:rowOff>
    </xdr:from>
    <xdr:ext cx="469744" cy="259045"/>
    <xdr:sp macro="" textlink="">
      <xdr:nvSpPr>
        <xdr:cNvPr id="89" name="テキスト ボックス 88"/>
        <xdr:cNvSpPr txBox="1"/>
      </xdr:nvSpPr>
      <xdr:spPr>
        <a:xfrm>
          <a:off x="1784427" y="663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8727</xdr:rowOff>
    </xdr:from>
    <xdr:to>
      <xdr:col>1</xdr:col>
      <xdr:colOff>485775</xdr:colOff>
      <xdr:row>38</xdr:row>
      <xdr:rowOff>110327</xdr:rowOff>
    </xdr:to>
    <xdr:sp macro="" textlink="">
      <xdr:nvSpPr>
        <xdr:cNvPr id="90" name="円/楕円 89"/>
        <xdr:cNvSpPr/>
      </xdr:nvSpPr>
      <xdr:spPr>
        <a:xfrm>
          <a:off x="1079500" y="65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101454</xdr:rowOff>
    </xdr:from>
    <xdr:ext cx="469744" cy="259045"/>
    <xdr:sp macro="" textlink="">
      <xdr:nvSpPr>
        <xdr:cNvPr id="91" name="テキスト ボックス 90"/>
        <xdr:cNvSpPr txBox="1"/>
      </xdr:nvSpPr>
      <xdr:spPr>
        <a:xfrm>
          <a:off x="895427" y="661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126311</xdr:rowOff>
    </xdr:from>
    <xdr:to>
      <xdr:col>6</xdr:col>
      <xdr:colOff>511175</xdr:colOff>
      <xdr:row>58</xdr:row>
      <xdr:rowOff>136617</xdr:rowOff>
    </xdr:to>
    <xdr:cxnSp macro="">
      <xdr:nvCxnSpPr>
        <xdr:cNvPr id="122" name="直線コネクタ 121"/>
        <xdr:cNvCxnSpPr/>
      </xdr:nvCxnSpPr>
      <xdr:spPr>
        <a:xfrm>
          <a:off x="3797300" y="10070411"/>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124244</xdr:rowOff>
    </xdr:from>
    <xdr:to>
      <xdr:col>5</xdr:col>
      <xdr:colOff>358775</xdr:colOff>
      <xdr:row>58</xdr:row>
      <xdr:rowOff>126311</xdr:rowOff>
    </xdr:to>
    <xdr:cxnSp macro="">
      <xdr:nvCxnSpPr>
        <xdr:cNvPr id="125" name="直線コネクタ 124"/>
        <xdr:cNvCxnSpPr/>
      </xdr:nvCxnSpPr>
      <xdr:spPr>
        <a:xfrm>
          <a:off x="2908300" y="10068344"/>
          <a:ext cx="8890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124244</xdr:rowOff>
    </xdr:from>
    <xdr:to>
      <xdr:col>4</xdr:col>
      <xdr:colOff>155575</xdr:colOff>
      <xdr:row>58</xdr:row>
      <xdr:rowOff>130693</xdr:rowOff>
    </xdr:to>
    <xdr:cxnSp macro="">
      <xdr:nvCxnSpPr>
        <xdr:cNvPr id="128" name="直線コネクタ 127"/>
        <xdr:cNvCxnSpPr/>
      </xdr:nvCxnSpPr>
      <xdr:spPr>
        <a:xfrm flipV="1">
          <a:off x="2019300" y="10068344"/>
          <a:ext cx="8890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130693</xdr:rowOff>
    </xdr:from>
    <xdr:to>
      <xdr:col>2</xdr:col>
      <xdr:colOff>638175</xdr:colOff>
      <xdr:row>58</xdr:row>
      <xdr:rowOff>131947</xdr:rowOff>
    </xdr:to>
    <xdr:cxnSp macro="">
      <xdr:nvCxnSpPr>
        <xdr:cNvPr id="131" name="直線コネクタ 130"/>
        <xdr:cNvCxnSpPr/>
      </xdr:nvCxnSpPr>
      <xdr:spPr>
        <a:xfrm flipV="1">
          <a:off x="1130300" y="10074793"/>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85817</xdr:rowOff>
    </xdr:from>
    <xdr:to>
      <xdr:col>6</xdr:col>
      <xdr:colOff>561975</xdr:colOff>
      <xdr:row>59</xdr:row>
      <xdr:rowOff>15967</xdr:rowOff>
    </xdr:to>
    <xdr:sp macro="" textlink="">
      <xdr:nvSpPr>
        <xdr:cNvPr id="141" name="円/楕円 140"/>
        <xdr:cNvSpPr/>
      </xdr:nvSpPr>
      <xdr:spPr>
        <a:xfrm>
          <a:off x="4584700" y="1002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40,944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75511</xdr:rowOff>
    </xdr:from>
    <xdr:to>
      <xdr:col>5</xdr:col>
      <xdr:colOff>409575</xdr:colOff>
      <xdr:row>59</xdr:row>
      <xdr:rowOff>5661</xdr:rowOff>
    </xdr:to>
    <xdr:sp macro="" textlink="">
      <xdr:nvSpPr>
        <xdr:cNvPr id="143" name="円/楕円 142"/>
        <xdr:cNvSpPr/>
      </xdr:nvSpPr>
      <xdr:spPr>
        <a:xfrm>
          <a:off x="3746500" y="1001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168238</xdr:rowOff>
    </xdr:from>
    <xdr:ext cx="534377" cy="259045"/>
    <xdr:sp macro="" textlink="">
      <xdr:nvSpPr>
        <xdr:cNvPr id="144" name="テキスト ボックス 143"/>
        <xdr:cNvSpPr txBox="1"/>
      </xdr:nvSpPr>
      <xdr:spPr>
        <a:xfrm>
          <a:off x="3530111" y="1011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73444</xdr:rowOff>
    </xdr:from>
    <xdr:to>
      <xdr:col>4</xdr:col>
      <xdr:colOff>206375</xdr:colOff>
      <xdr:row>59</xdr:row>
      <xdr:rowOff>3594</xdr:rowOff>
    </xdr:to>
    <xdr:sp macro="" textlink="">
      <xdr:nvSpPr>
        <xdr:cNvPr id="145" name="円/楕円 144"/>
        <xdr:cNvSpPr/>
      </xdr:nvSpPr>
      <xdr:spPr>
        <a:xfrm>
          <a:off x="2857500" y="100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166171</xdr:rowOff>
    </xdr:from>
    <xdr:ext cx="534377" cy="259045"/>
    <xdr:sp macro="" textlink="">
      <xdr:nvSpPr>
        <xdr:cNvPr id="146" name="テキスト ボックス 145"/>
        <xdr:cNvSpPr txBox="1"/>
      </xdr:nvSpPr>
      <xdr:spPr>
        <a:xfrm>
          <a:off x="2641111" y="101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79893</xdr:rowOff>
    </xdr:from>
    <xdr:to>
      <xdr:col>3</xdr:col>
      <xdr:colOff>3175</xdr:colOff>
      <xdr:row>59</xdr:row>
      <xdr:rowOff>10043</xdr:rowOff>
    </xdr:to>
    <xdr:sp macro="" textlink="">
      <xdr:nvSpPr>
        <xdr:cNvPr id="147" name="円/楕円 146"/>
        <xdr:cNvSpPr/>
      </xdr:nvSpPr>
      <xdr:spPr>
        <a:xfrm>
          <a:off x="1968500" y="100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1170</xdr:rowOff>
    </xdr:from>
    <xdr:ext cx="534377" cy="259045"/>
    <xdr:sp macro="" textlink="">
      <xdr:nvSpPr>
        <xdr:cNvPr id="148" name="テキスト ボックス 147"/>
        <xdr:cNvSpPr txBox="1"/>
      </xdr:nvSpPr>
      <xdr:spPr>
        <a:xfrm>
          <a:off x="1752111" y="1011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81147</xdr:rowOff>
    </xdr:from>
    <xdr:to>
      <xdr:col>1</xdr:col>
      <xdr:colOff>485775</xdr:colOff>
      <xdr:row>59</xdr:row>
      <xdr:rowOff>11297</xdr:rowOff>
    </xdr:to>
    <xdr:sp macro="" textlink="">
      <xdr:nvSpPr>
        <xdr:cNvPr id="149" name="円/楕円 148"/>
        <xdr:cNvSpPr/>
      </xdr:nvSpPr>
      <xdr:spPr>
        <a:xfrm>
          <a:off x="1079500" y="100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2424</xdr:rowOff>
    </xdr:from>
    <xdr:ext cx="534377" cy="259045"/>
    <xdr:sp macro="" textlink="">
      <xdr:nvSpPr>
        <xdr:cNvPr id="150" name="テキスト ボックス 149"/>
        <xdr:cNvSpPr txBox="1"/>
      </xdr:nvSpPr>
      <xdr:spPr>
        <a:xfrm>
          <a:off x="863111" y="101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67762</xdr:rowOff>
    </xdr:from>
    <xdr:to>
      <xdr:col>6</xdr:col>
      <xdr:colOff>511175</xdr:colOff>
      <xdr:row>78</xdr:row>
      <xdr:rowOff>75287</xdr:rowOff>
    </xdr:to>
    <xdr:cxnSp macro="">
      <xdr:nvCxnSpPr>
        <xdr:cNvPr id="181" name="直線コネクタ 180"/>
        <xdr:cNvCxnSpPr/>
      </xdr:nvCxnSpPr>
      <xdr:spPr>
        <a:xfrm flipV="1">
          <a:off x="3797300" y="13440862"/>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75287</xdr:rowOff>
    </xdr:from>
    <xdr:to>
      <xdr:col>5</xdr:col>
      <xdr:colOff>358775</xdr:colOff>
      <xdr:row>78</xdr:row>
      <xdr:rowOff>85013</xdr:rowOff>
    </xdr:to>
    <xdr:cxnSp macro="">
      <xdr:nvCxnSpPr>
        <xdr:cNvPr id="184" name="直線コネクタ 183"/>
        <xdr:cNvCxnSpPr/>
      </xdr:nvCxnSpPr>
      <xdr:spPr>
        <a:xfrm flipV="1">
          <a:off x="2908300" y="13448387"/>
          <a:ext cx="889000" cy="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85013</xdr:rowOff>
    </xdr:from>
    <xdr:to>
      <xdr:col>4</xdr:col>
      <xdr:colOff>155575</xdr:colOff>
      <xdr:row>78</xdr:row>
      <xdr:rowOff>93680</xdr:rowOff>
    </xdr:to>
    <xdr:cxnSp macro="">
      <xdr:nvCxnSpPr>
        <xdr:cNvPr id="187" name="直線コネクタ 186"/>
        <xdr:cNvCxnSpPr/>
      </xdr:nvCxnSpPr>
      <xdr:spPr>
        <a:xfrm flipV="1">
          <a:off x="2019300" y="13458113"/>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93680</xdr:rowOff>
    </xdr:from>
    <xdr:to>
      <xdr:col>2</xdr:col>
      <xdr:colOff>638175</xdr:colOff>
      <xdr:row>78</xdr:row>
      <xdr:rowOff>99422</xdr:rowOff>
    </xdr:to>
    <xdr:cxnSp macro="">
      <xdr:nvCxnSpPr>
        <xdr:cNvPr id="190" name="直線コネクタ 189"/>
        <xdr:cNvCxnSpPr/>
      </xdr:nvCxnSpPr>
      <xdr:spPr>
        <a:xfrm flipV="1">
          <a:off x="1130300" y="13466780"/>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16962</xdr:rowOff>
    </xdr:from>
    <xdr:to>
      <xdr:col>6</xdr:col>
      <xdr:colOff>561975</xdr:colOff>
      <xdr:row>78</xdr:row>
      <xdr:rowOff>118562</xdr:rowOff>
    </xdr:to>
    <xdr:sp macro="" textlink="">
      <xdr:nvSpPr>
        <xdr:cNvPr id="200" name="円/楕円 199"/>
        <xdr:cNvSpPr/>
      </xdr:nvSpPr>
      <xdr:spPr>
        <a:xfrm>
          <a:off x="4584700" y="133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24487</xdr:rowOff>
    </xdr:from>
    <xdr:to>
      <xdr:col>5</xdr:col>
      <xdr:colOff>409575</xdr:colOff>
      <xdr:row>78</xdr:row>
      <xdr:rowOff>126087</xdr:rowOff>
    </xdr:to>
    <xdr:sp macro="" textlink="">
      <xdr:nvSpPr>
        <xdr:cNvPr id="202" name="円/楕円 201"/>
        <xdr:cNvSpPr/>
      </xdr:nvSpPr>
      <xdr:spPr>
        <a:xfrm>
          <a:off x="3746500" y="133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117214</xdr:rowOff>
    </xdr:from>
    <xdr:ext cx="599010" cy="259045"/>
    <xdr:sp macro="" textlink="">
      <xdr:nvSpPr>
        <xdr:cNvPr id="203" name="テキスト ボックス 202"/>
        <xdr:cNvSpPr txBox="1"/>
      </xdr:nvSpPr>
      <xdr:spPr>
        <a:xfrm>
          <a:off x="3497794" y="1349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34213</xdr:rowOff>
    </xdr:from>
    <xdr:to>
      <xdr:col>4</xdr:col>
      <xdr:colOff>206375</xdr:colOff>
      <xdr:row>78</xdr:row>
      <xdr:rowOff>135813</xdr:rowOff>
    </xdr:to>
    <xdr:sp macro="" textlink="">
      <xdr:nvSpPr>
        <xdr:cNvPr id="204" name="円/楕円 203"/>
        <xdr:cNvSpPr/>
      </xdr:nvSpPr>
      <xdr:spPr>
        <a:xfrm>
          <a:off x="2857500" y="1340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126940</xdr:rowOff>
    </xdr:from>
    <xdr:ext cx="599010" cy="259045"/>
    <xdr:sp macro="" textlink="">
      <xdr:nvSpPr>
        <xdr:cNvPr id="205" name="テキスト ボックス 204"/>
        <xdr:cNvSpPr txBox="1"/>
      </xdr:nvSpPr>
      <xdr:spPr>
        <a:xfrm>
          <a:off x="2608794" y="1350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42880</xdr:rowOff>
    </xdr:from>
    <xdr:to>
      <xdr:col>3</xdr:col>
      <xdr:colOff>3175</xdr:colOff>
      <xdr:row>78</xdr:row>
      <xdr:rowOff>144480</xdr:rowOff>
    </xdr:to>
    <xdr:sp macro="" textlink="">
      <xdr:nvSpPr>
        <xdr:cNvPr id="206" name="円/楕円 205"/>
        <xdr:cNvSpPr/>
      </xdr:nvSpPr>
      <xdr:spPr>
        <a:xfrm>
          <a:off x="1968500" y="134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135607</xdr:rowOff>
    </xdr:from>
    <xdr:ext cx="599010" cy="259045"/>
    <xdr:sp macro="" textlink="">
      <xdr:nvSpPr>
        <xdr:cNvPr id="207" name="テキスト ボックス 206"/>
        <xdr:cNvSpPr txBox="1"/>
      </xdr:nvSpPr>
      <xdr:spPr>
        <a:xfrm>
          <a:off x="1719794" y="1350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48622</xdr:rowOff>
    </xdr:from>
    <xdr:to>
      <xdr:col>1</xdr:col>
      <xdr:colOff>485775</xdr:colOff>
      <xdr:row>78</xdr:row>
      <xdr:rowOff>150222</xdr:rowOff>
    </xdr:to>
    <xdr:sp macro="" textlink="">
      <xdr:nvSpPr>
        <xdr:cNvPr id="208" name="円/楕円 207"/>
        <xdr:cNvSpPr/>
      </xdr:nvSpPr>
      <xdr:spPr>
        <a:xfrm>
          <a:off x="1079500" y="134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141349</xdr:rowOff>
    </xdr:from>
    <xdr:ext cx="599010" cy="259045"/>
    <xdr:sp macro="" textlink="">
      <xdr:nvSpPr>
        <xdr:cNvPr id="209" name="テキスト ボックス 208"/>
        <xdr:cNvSpPr txBox="1"/>
      </xdr:nvSpPr>
      <xdr:spPr>
        <a:xfrm>
          <a:off x="830794" y="1351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108038</xdr:rowOff>
    </xdr:from>
    <xdr:to>
      <xdr:col>6</xdr:col>
      <xdr:colOff>511175</xdr:colOff>
      <xdr:row>97</xdr:row>
      <xdr:rowOff>156959</xdr:rowOff>
    </xdr:to>
    <xdr:cxnSp macro="">
      <xdr:nvCxnSpPr>
        <xdr:cNvPr id="239" name="直線コネクタ 238"/>
        <xdr:cNvCxnSpPr/>
      </xdr:nvCxnSpPr>
      <xdr:spPr>
        <a:xfrm>
          <a:off x="3797300" y="16738688"/>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13627</xdr:rowOff>
    </xdr:from>
    <xdr:to>
      <xdr:col>5</xdr:col>
      <xdr:colOff>358775</xdr:colOff>
      <xdr:row>97</xdr:row>
      <xdr:rowOff>108038</xdr:rowOff>
    </xdr:to>
    <xdr:cxnSp macro="">
      <xdr:nvCxnSpPr>
        <xdr:cNvPr id="242" name="直線コネクタ 241"/>
        <xdr:cNvCxnSpPr/>
      </xdr:nvCxnSpPr>
      <xdr:spPr>
        <a:xfrm>
          <a:off x="2908300" y="16644277"/>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13627</xdr:rowOff>
    </xdr:from>
    <xdr:to>
      <xdr:col>4</xdr:col>
      <xdr:colOff>155575</xdr:colOff>
      <xdr:row>98</xdr:row>
      <xdr:rowOff>33934</xdr:rowOff>
    </xdr:to>
    <xdr:cxnSp macro="">
      <xdr:nvCxnSpPr>
        <xdr:cNvPr id="245" name="直線コネクタ 244"/>
        <xdr:cNvCxnSpPr/>
      </xdr:nvCxnSpPr>
      <xdr:spPr>
        <a:xfrm flipV="1">
          <a:off x="2019300" y="16644277"/>
          <a:ext cx="889000" cy="1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33934</xdr:rowOff>
    </xdr:from>
    <xdr:to>
      <xdr:col>2</xdr:col>
      <xdr:colOff>638175</xdr:colOff>
      <xdr:row>98</xdr:row>
      <xdr:rowOff>76549</xdr:rowOff>
    </xdr:to>
    <xdr:cxnSp macro="">
      <xdr:nvCxnSpPr>
        <xdr:cNvPr id="248" name="直線コネクタ 247"/>
        <xdr:cNvCxnSpPr/>
      </xdr:nvCxnSpPr>
      <xdr:spPr>
        <a:xfrm flipV="1">
          <a:off x="1130300" y="16836034"/>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50" name="テキスト ボックス 249"/>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146390</xdr:rowOff>
    </xdr:from>
    <xdr:ext cx="534377" cy="259045"/>
    <xdr:sp macro="" textlink="">
      <xdr:nvSpPr>
        <xdr:cNvPr id="252" name="テキスト ボックス 251"/>
        <xdr:cNvSpPr txBox="1"/>
      </xdr:nvSpPr>
      <xdr:spPr>
        <a:xfrm>
          <a:off x="863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106159</xdr:rowOff>
    </xdr:from>
    <xdr:to>
      <xdr:col>6</xdr:col>
      <xdr:colOff>561975</xdr:colOff>
      <xdr:row>98</xdr:row>
      <xdr:rowOff>36309</xdr:rowOff>
    </xdr:to>
    <xdr:sp macro="" textlink="">
      <xdr:nvSpPr>
        <xdr:cNvPr id="258" name="円/楕円 257"/>
        <xdr:cNvSpPr/>
      </xdr:nvSpPr>
      <xdr:spPr>
        <a:xfrm>
          <a:off x="4584700" y="167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84586</xdr:rowOff>
    </xdr:from>
    <xdr:ext cx="534377" cy="259045"/>
    <xdr:sp macro="" textlink="">
      <xdr:nvSpPr>
        <xdr:cNvPr id="259" name="衛生費該当値テキスト"/>
        <xdr:cNvSpPr txBox="1"/>
      </xdr:nvSpPr>
      <xdr:spPr>
        <a:xfrm>
          <a:off x="4686300" y="167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32,094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57238</xdr:rowOff>
    </xdr:from>
    <xdr:to>
      <xdr:col>5</xdr:col>
      <xdr:colOff>409575</xdr:colOff>
      <xdr:row>97</xdr:row>
      <xdr:rowOff>158838</xdr:rowOff>
    </xdr:to>
    <xdr:sp macro="" textlink="">
      <xdr:nvSpPr>
        <xdr:cNvPr id="260" name="円/楕円 259"/>
        <xdr:cNvSpPr/>
      </xdr:nvSpPr>
      <xdr:spPr>
        <a:xfrm>
          <a:off x="37465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149965</xdr:rowOff>
    </xdr:from>
    <xdr:ext cx="534377" cy="259045"/>
    <xdr:sp macro="" textlink="">
      <xdr:nvSpPr>
        <xdr:cNvPr id="261" name="テキスト ボックス 260"/>
        <xdr:cNvSpPr txBox="1"/>
      </xdr:nvSpPr>
      <xdr:spPr>
        <a:xfrm>
          <a:off x="3530111" y="167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134277</xdr:rowOff>
    </xdr:from>
    <xdr:to>
      <xdr:col>4</xdr:col>
      <xdr:colOff>206375</xdr:colOff>
      <xdr:row>97</xdr:row>
      <xdr:rowOff>64427</xdr:rowOff>
    </xdr:to>
    <xdr:sp macro="" textlink="">
      <xdr:nvSpPr>
        <xdr:cNvPr id="262" name="円/楕円 261"/>
        <xdr:cNvSpPr/>
      </xdr:nvSpPr>
      <xdr:spPr>
        <a:xfrm>
          <a:off x="2857500" y="165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80954</xdr:rowOff>
    </xdr:from>
    <xdr:ext cx="534377" cy="259045"/>
    <xdr:sp macro="" textlink="">
      <xdr:nvSpPr>
        <xdr:cNvPr id="263" name="テキスト ボックス 262"/>
        <xdr:cNvSpPr txBox="1"/>
      </xdr:nvSpPr>
      <xdr:spPr>
        <a:xfrm>
          <a:off x="2641111" y="163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154584</xdr:rowOff>
    </xdr:from>
    <xdr:to>
      <xdr:col>3</xdr:col>
      <xdr:colOff>3175</xdr:colOff>
      <xdr:row>98</xdr:row>
      <xdr:rowOff>84734</xdr:rowOff>
    </xdr:to>
    <xdr:sp macro="" textlink="">
      <xdr:nvSpPr>
        <xdr:cNvPr id="264" name="円/楕円 263"/>
        <xdr:cNvSpPr/>
      </xdr:nvSpPr>
      <xdr:spPr>
        <a:xfrm>
          <a:off x="1968500" y="167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75861</xdr:rowOff>
    </xdr:from>
    <xdr:ext cx="534377" cy="259045"/>
    <xdr:sp macro="" textlink="">
      <xdr:nvSpPr>
        <xdr:cNvPr id="265" name="テキスト ボックス 264"/>
        <xdr:cNvSpPr txBox="1"/>
      </xdr:nvSpPr>
      <xdr:spPr>
        <a:xfrm>
          <a:off x="1752111" y="1687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25749</xdr:rowOff>
    </xdr:from>
    <xdr:to>
      <xdr:col>1</xdr:col>
      <xdr:colOff>485775</xdr:colOff>
      <xdr:row>98</xdr:row>
      <xdr:rowOff>127349</xdr:rowOff>
    </xdr:to>
    <xdr:sp macro="" textlink="">
      <xdr:nvSpPr>
        <xdr:cNvPr id="266" name="円/楕円 265"/>
        <xdr:cNvSpPr/>
      </xdr:nvSpPr>
      <xdr:spPr>
        <a:xfrm>
          <a:off x="1079500" y="168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118476</xdr:rowOff>
    </xdr:from>
    <xdr:ext cx="534377" cy="259045"/>
    <xdr:sp macro="" textlink="">
      <xdr:nvSpPr>
        <xdr:cNvPr id="267" name="テキスト ボックス 266"/>
        <xdr:cNvSpPr txBox="1"/>
      </xdr:nvSpPr>
      <xdr:spPr>
        <a:xfrm>
          <a:off x="863111" y="1692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84424</xdr:rowOff>
    </xdr:from>
    <xdr:to>
      <xdr:col>15</xdr:col>
      <xdr:colOff>180975</xdr:colOff>
      <xdr:row>38</xdr:row>
      <xdr:rowOff>85659</xdr:rowOff>
    </xdr:to>
    <xdr:cxnSp macro="">
      <xdr:nvCxnSpPr>
        <xdr:cNvPr id="294" name="直線コネクタ 293"/>
        <xdr:cNvCxnSpPr/>
      </xdr:nvCxnSpPr>
      <xdr:spPr>
        <a:xfrm flipV="1">
          <a:off x="9639300" y="6599524"/>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81864</xdr:rowOff>
    </xdr:from>
    <xdr:to>
      <xdr:col>14</xdr:col>
      <xdr:colOff>28575</xdr:colOff>
      <xdr:row>38</xdr:row>
      <xdr:rowOff>85659</xdr:rowOff>
    </xdr:to>
    <xdr:cxnSp macro="">
      <xdr:nvCxnSpPr>
        <xdr:cNvPr id="297" name="直線コネクタ 296"/>
        <xdr:cNvCxnSpPr/>
      </xdr:nvCxnSpPr>
      <xdr:spPr>
        <a:xfrm>
          <a:off x="8750300" y="659696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62891</xdr:rowOff>
    </xdr:from>
    <xdr:to>
      <xdr:col>12</xdr:col>
      <xdr:colOff>511175</xdr:colOff>
      <xdr:row>38</xdr:row>
      <xdr:rowOff>81864</xdr:rowOff>
    </xdr:to>
    <xdr:cxnSp macro="">
      <xdr:nvCxnSpPr>
        <xdr:cNvPr id="300" name="直線コネクタ 299"/>
        <xdr:cNvCxnSpPr/>
      </xdr:nvCxnSpPr>
      <xdr:spPr>
        <a:xfrm>
          <a:off x="7861300" y="6577991"/>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62891</xdr:rowOff>
    </xdr:from>
    <xdr:to>
      <xdr:col>11</xdr:col>
      <xdr:colOff>307975</xdr:colOff>
      <xdr:row>38</xdr:row>
      <xdr:rowOff>68285</xdr:rowOff>
    </xdr:to>
    <xdr:cxnSp macro="">
      <xdr:nvCxnSpPr>
        <xdr:cNvPr id="303" name="直線コネクタ 302"/>
        <xdr:cNvCxnSpPr/>
      </xdr:nvCxnSpPr>
      <xdr:spPr>
        <a:xfrm flipV="1">
          <a:off x="6972300" y="6577991"/>
          <a:ext cx="889000" cy="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33624</xdr:rowOff>
    </xdr:from>
    <xdr:to>
      <xdr:col>15</xdr:col>
      <xdr:colOff>231775</xdr:colOff>
      <xdr:row>38</xdr:row>
      <xdr:rowOff>135224</xdr:rowOff>
    </xdr:to>
    <xdr:sp macro="" textlink="">
      <xdr:nvSpPr>
        <xdr:cNvPr id="313" name="円/楕円 312"/>
        <xdr:cNvSpPr/>
      </xdr:nvSpPr>
      <xdr:spPr>
        <a:xfrm>
          <a:off x="10426700" y="65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469744" cy="259045"/>
    <xdr:sp macro="" textlink="">
      <xdr:nvSpPr>
        <xdr:cNvPr id="314" name="労働費該当値テキスト"/>
        <xdr:cNvSpPr txBox="1"/>
      </xdr:nvSpPr>
      <xdr:spPr>
        <a:xfrm>
          <a:off x="10528300" y="650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34859</xdr:rowOff>
    </xdr:from>
    <xdr:to>
      <xdr:col>14</xdr:col>
      <xdr:colOff>79375</xdr:colOff>
      <xdr:row>38</xdr:row>
      <xdr:rowOff>136459</xdr:rowOff>
    </xdr:to>
    <xdr:sp macro="" textlink="">
      <xdr:nvSpPr>
        <xdr:cNvPr id="315" name="円/楕円 314"/>
        <xdr:cNvSpPr/>
      </xdr:nvSpPr>
      <xdr:spPr>
        <a:xfrm>
          <a:off x="9588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127586</xdr:rowOff>
    </xdr:from>
    <xdr:ext cx="469744" cy="259045"/>
    <xdr:sp macro="" textlink="">
      <xdr:nvSpPr>
        <xdr:cNvPr id="316" name="テキスト ボックス 315"/>
        <xdr:cNvSpPr txBox="1"/>
      </xdr:nvSpPr>
      <xdr:spPr>
        <a:xfrm>
          <a:off x="9404427" y="664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31064</xdr:rowOff>
    </xdr:from>
    <xdr:to>
      <xdr:col>12</xdr:col>
      <xdr:colOff>561975</xdr:colOff>
      <xdr:row>38</xdr:row>
      <xdr:rowOff>132664</xdr:rowOff>
    </xdr:to>
    <xdr:sp macro="" textlink="">
      <xdr:nvSpPr>
        <xdr:cNvPr id="317" name="円/楕円 316"/>
        <xdr:cNvSpPr/>
      </xdr:nvSpPr>
      <xdr:spPr>
        <a:xfrm>
          <a:off x="8699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123791</xdr:rowOff>
    </xdr:from>
    <xdr:ext cx="469744" cy="259045"/>
    <xdr:sp macro="" textlink="">
      <xdr:nvSpPr>
        <xdr:cNvPr id="318" name="テキスト ボックス 317"/>
        <xdr:cNvSpPr txBox="1"/>
      </xdr:nvSpPr>
      <xdr:spPr>
        <a:xfrm>
          <a:off x="8515427" y="663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12091</xdr:rowOff>
    </xdr:from>
    <xdr:to>
      <xdr:col>11</xdr:col>
      <xdr:colOff>358775</xdr:colOff>
      <xdr:row>38</xdr:row>
      <xdr:rowOff>113691</xdr:rowOff>
    </xdr:to>
    <xdr:sp macro="" textlink="">
      <xdr:nvSpPr>
        <xdr:cNvPr id="319" name="円/楕円 318"/>
        <xdr:cNvSpPr/>
      </xdr:nvSpPr>
      <xdr:spPr>
        <a:xfrm>
          <a:off x="7810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104818</xdr:rowOff>
    </xdr:from>
    <xdr:ext cx="469744" cy="259045"/>
    <xdr:sp macro="" textlink="">
      <xdr:nvSpPr>
        <xdr:cNvPr id="320" name="テキスト ボックス 319"/>
        <xdr:cNvSpPr txBox="1"/>
      </xdr:nvSpPr>
      <xdr:spPr>
        <a:xfrm>
          <a:off x="7626427"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17485</xdr:rowOff>
    </xdr:from>
    <xdr:to>
      <xdr:col>10</xdr:col>
      <xdr:colOff>155575</xdr:colOff>
      <xdr:row>38</xdr:row>
      <xdr:rowOff>119085</xdr:rowOff>
    </xdr:to>
    <xdr:sp macro="" textlink="">
      <xdr:nvSpPr>
        <xdr:cNvPr id="321" name="円/楕円 320"/>
        <xdr:cNvSpPr/>
      </xdr:nvSpPr>
      <xdr:spPr>
        <a:xfrm>
          <a:off x="6921500" y="65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110212</xdr:rowOff>
    </xdr:from>
    <xdr:ext cx="469744" cy="259045"/>
    <xdr:sp macro="" textlink="">
      <xdr:nvSpPr>
        <xdr:cNvPr id="322" name="テキスト ボックス 321"/>
        <xdr:cNvSpPr txBox="1"/>
      </xdr:nvSpPr>
      <xdr:spPr>
        <a:xfrm>
          <a:off x="6737427" y="662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78307</xdr:rowOff>
    </xdr:from>
    <xdr:to>
      <xdr:col>15</xdr:col>
      <xdr:colOff>180975</xdr:colOff>
      <xdr:row>58</xdr:row>
      <xdr:rowOff>113288</xdr:rowOff>
    </xdr:to>
    <xdr:cxnSp macro="">
      <xdr:nvCxnSpPr>
        <xdr:cNvPr id="349" name="直線コネクタ 348"/>
        <xdr:cNvCxnSpPr/>
      </xdr:nvCxnSpPr>
      <xdr:spPr>
        <a:xfrm flipV="1">
          <a:off x="9639300" y="10022407"/>
          <a:ext cx="838200" cy="3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110805</xdr:rowOff>
    </xdr:from>
    <xdr:to>
      <xdr:col>14</xdr:col>
      <xdr:colOff>28575</xdr:colOff>
      <xdr:row>58</xdr:row>
      <xdr:rowOff>113288</xdr:rowOff>
    </xdr:to>
    <xdr:cxnSp macro="">
      <xdr:nvCxnSpPr>
        <xdr:cNvPr id="352" name="直線コネクタ 351"/>
        <xdr:cNvCxnSpPr/>
      </xdr:nvCxnSpPr>
      <xdr:spPr>
        <a:xfrm>
          <a:off x="8750300" y="10054905"/>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98899</xdr:rowOff>
    </xdr:from>
    <xdr:to>
      <xdr:col>12</xdr:col>
      <xdr:colOff>511175</xdr:colOff>
      <xdr:row>58</xdr:row>
      <xdr:rowOff>110805</xdr:rowOff>
    </xdr:to>
    <xdr:cxnSp macro="">
      <xdr:nvCxnSpPr>
        <xdr:cNvPr id="355" name="直線コネクタ 354"/>
        <xdr:cNvCxnSpPr/>
      </xdr:nvCxnSpPr>
      <xdr:spPr>
        <a:xfrm>
          <a:off x="7861300" y="10042999"/>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98899</xdr:rowOff>
    </xdr:from>
    <xdr:to>
      <xdr:col>11</xdr:col>
      <xdr:colOff>307975</xdr:colOff>
      <xdr:row>58</xdr:row>
      <xdr:rowOff>108779</xdr:rowOff>
    </xdr:to>
    <xdr:cxnSp macro="">
      <xdr:nvCxnSpPr>
        <xdr:cNvPr id="358" name="直線コネクタ 357"/>
        <xdr:cNvCxnSpPr/>
      </xdr:nvCxnSpPr>
      <xdr:spPr>
        <a:xfrm flipV="1">
          <a:off x="6972300" y="10042999"/>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27507</xdr:rowOff>
    </xdr:from>
    <xdr:to>
      <xdr:col>15</xdr:col>
      <xdr:colOff>231775</xdr:colOff>
      <xdr:row>58</xdr:row>
      <xdr:rowOff>129107</xdr:rowOff>
    </xdr:to>
    <xdr:sp macro="" textlink="">
      <xdr:nvSpPr>
        <xdr:cNvPr id="368" name="円/楕円 367"/>
        <xdr:cNvSpPr/>
      </xdr:nvSpPr>
      <xdr:spPr>
        <a:xfrm>
          <a:off x="10426700" y="99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158334</xdr:rowOff>
    </xdr:from>
    <xdr:ext cx="534377" cy="259045"/>
    <xdr:sp macro="" textlink="">
      <xdr:nvSpPr>
        <xdr:cNvPr id="369" name="農林水産業費該当値テキスト"/>
        <xdr:cNvSpPr txBox="1"/>
      </xdr:nvSpPr>
      <xdr:spPr>
        <a:xfrm>
          <a:off x="10528300" y="97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62488</xdr:rowOff>
    </xdr:from>
    <xdr:to>
      <xdr:col>14</xdr:col>
      <xdr:colOff>79375</xdr:colOff>
      <xdr:row>58</xdr:row>
      <xdr:rowOff>164088</xdr:rowOff>
    </xdr:to>
    <xdr:sp macro="" textlink="">
      <xdr:nvSpPr>
        <xdr:cNvPr id="370" name="円/楕円 369"/>
        <xdr:cNvSpPr/>
      </xdr:nvSpPr>
      <xdr:spPr>
        <a:xfrm>
          <a:off x="9588500" y="100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155215</xdr:rowOff>
    </xdr:from>
    <xdr:ext cx="469744" cy="259045"/>
    <xdr:sp macro="" textlink="">
      <xdr:nvSpPr>
        <xdr:cNvPr id="371" name="テキスト ボックス 370"/>
        <xdr:cNvSpPr txBox="1"/>
      </xdr:nvSpPr>
      <xdr:spPr>
        <a:xfrm>
          <a:off x="9404427" y="100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60005</xdr:rowOff>
    </xdr:from>
    <xdr:to>
      <xdr:col>12</xdr:col>
      <xdr:colOff>561975</xdr:colOff>
      <xdr:row>58</xdr:row>
      <xdr:rowOff>161605</xdr:rowOff>
    </xdr:to>
    <xdr:sp macro="" textlink="">
      <xdr:nvSpPr>
        <xdr:cNvPr id="372" name="円/楕円 371"/>
        <xdr:cNvSpPr/>
      </xdr:nvSpPr>
      <xdr:spPr>
        <a:xfrm>
          <a:off x="8699500" y="100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152732</xdr:rowOff>
    </xdr:from>
    <xdr:ext cx="469744" cy="259045"/>
    <xdr:sp macro="" textlink="">
      <xdr:nvSpPr>
        <xdr:cNvPr id="373" name="テキスト ボックス 372"/>
        <xdr:cNvSpPr txBox="1"/>
      </xdr:nvSpPr>
      <xdr:spPr>
        <a:xfrm>
          <a:off x="8515427" y="1009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48099</xdr:rowOff>
    </xdr:from>
    <xdr:to>
      <xdr:col>11</xdr:col>
      <xdr:colOff>358775</xdr:colOff>
      <xdr:row>58</xdr:row>
      <xdr:rowOff>149699</xdr:rowOff>
    </xdr:to>
    <xdr:sp macro="" textlink="">
      <xdr:nvSpPr>
        <xdr:cNvPr id="374" name="円/楕円 373"/>
        <xdr:cNvSpPr/>
      </xdr:nvSpPr>
      <xdr:spPr>
        <a:xfrm>
          <a:off x="7810500" y="999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140826</xdr:rowOff>
    </xdr:from>
    <xdr:ext cx="469744" cy="259045"/>
    <xdr:sp macro="" textlink="">
      <xdr:nvSpPr>
        <xdr:cNvPr id="375" name="テキスト ボックス 374"/>
        <xdr:cNvSpPr txBox="1"/>
      </xdr:nvSpPr>
      <xdr:spPr>
        <a:xfrm>
          <a:off x="7626427" y="1008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57979</xdr:rowOff>
    </xdr:from>
    <xdr:to>
      <xdr:col>10</xdr:col>
      <xdr:colOff>155575</xdr:colOff>
      <xdr:row>58</xdr:row>
      <xdr:rowOff>159579</xdr:rowOff>
    </xdr:to>
    <xdr:sp macro="" textlink="">
      <xdr:nvSpPr>
        <xdr:cNvPr id="376" name="円/楕円 375"/>
        <xdr:cNvSpPr/>
      </xdr:nvSpPr>
      <xdr:spPr>
        <a:xfrm>
          <a:off x="6921500" y="100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150706</xdr:rowOff>
    </xdr:from>
    <xdr:ext cx="469744" cy="259045"/>
    <xdr:sp macro="" textlink="">
      <xdr:nvSpPr>
        <xdr:cNvPr id="377" name="テキスト ボックス 376"/>
        <xdr:cNvSpPr txBox="1"/>
      </xdr:nvSpPr>
      <xdr:spPr>
        <a:xfrm>
          <a:off x="6737427" y="1009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23388</xdr:rowOff>
    </xdr:from>
    <xdr:to>
      <xdr:col>15</xdr:col>
      <xdr:colOff>180975</xdr:colOff>
      <xdr:row>78</xdr:row>
      <xdr:rowOff>51141</xdr:rowOff>
    </xdr:to>
    <xdr:cxnSp macro="">
      <xdr:nvCxnSpPr>
        <xdr:cNvPr id="404" name="直線コネクタ 403"/>
        <xdr:cNvCxnSpPr/>
      </xdr:nvCxnSpPr>
      <xdr:spPr>
        <a:xfrm>
          <a:off x="9639300" y="13396488"/>
          <a:ext cx="838200" cy="2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23388</xdr:rowOff>
    </xdr:from>
    <xdr:to>
      <xdr:col>14</xdr:col>
      <xdr:colOff>28575</xdr:colOff>
      <xdr:row>78</xdr:row>
      <xdr:rowOff>45838</xdr:rowOff>
    </xdr:to>
    <xdr:cxnSp macro="">
      <xdr:nvCxnSpPr>
        <xdr:cNvPr id="407" name="直線コネクタ 406"/>
        <xdr:cNvCxnSpPr/>
      </xdr:nvCxnSpPr>
      <xdr:spPr>
        <a:xfrm flipV="1">
          <a:off x="8750300" y="13396488"/>
          <a:ext cx="889000" cy="2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45838</xdr:rowOff>
    </xdr:from>
    <xdr:to>
      <xdr:col>12</xdr:col>
      <xdr:colOff>511175</xdr:colOff>
      <xdr:row>78</xdr:row>
      <xdr:rowOff>46317</xdr:rowOff>
    </xdr:to>
    <xdr:cxnSp macro="">
      <xdr:nvCxnSpPr>
        <xdr:cNvPr id="410" name="直線コネクタ 409"/>
        <xdr:cNvCxnSpPr/>
      </xdr:nvCxnSpPr>
      <xdr:spPr>
        <a:xfrm flipV="1">
          <a:off x="7861300" y="13418938"/>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46317</xdr:rowOff>
    </xdr:from>
    <xdr:to>
      <xdr:col>11</xdr:col>
      <xdr:colOff>307975</xdr:colOff>
      <xdr:row>78</xdr:row>
      <xdr:rowOff>79029</xdr:rowOff>
    </xdr:to>
    <xdr:cxnSp macro="">
      <xdr:nvCxnSpPr>
        <xdr:cNvPr id="413" name="直線コネクタ 412"/>
        <xdr:cNvCxnSpPr/>
      </xdr:nvCxnSpPr>
      <xdr:spPr>
        <a:xfrm flipV="1">
          <a:off x="6972300" y="13419417"/>
          <a:ext cx="8890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341</xdr:rowOff>
    </xdr:from>
    <xdr:to>
      <xdr:col>15</xdr:col>
      <xdr:colOff>231775</xdr:colOff>
      <xdr:row>78</xdr:row>
      <xdr:rowOff>101941</xdr:rowOff>
    </xdr:to>
    <xdr:sp macro="" textlink="">
      <xdr:nvSpPr>
        <xdr:cNvPr id="423" name="円/楕円 422"/>
        <xdr:cNvSpPr/>
      </xdr:nvSpPr>
      <xdr:spPr>
        <a:xfrm>
          <a:off x="10426700" y="133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86718</xdr:rowOff>
    </xdr:from>
    <xdr:ext cx="469744" cy="259045"/>
    <xdr:sp macro="" textlink="">
      <xdr:nvSpPr>
        <xdr:cNvPr id="424" name="商工費該当値テキスト"/>
        <xdr:cNvSpPr txBox="1"/>
      </xdr:nvSpPr>
      <xdr:spPr>
        <a:xfrm>
          <a:off x="10528300" y="132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144038</xdr:rowOff>
    </xdr:from>
    <xdr:to>
      <xdr:col>14</xdr:col>
      <xdr:colOff>79375</xdr:colOff>
      <xdr:row>78</xdr:row>
      <xdr:rowOff>74188</xdr:rowOff>
    </xdr:to>
    <xdr:sp macro="" textlink="">
      <xdr:nvSpPr>
        <xdr:cNvPr id="425" name="円/楕円 424"/>
        <xdr:cNvSpPr/>
      </xdr:nvSpPr>
      <xdr:spPr>
        <a:xfrm>
          <a:off x="9588500" y="133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65315</xdr:rowOff>
    </xdr:from>
    <xdr:ext cx="469744" cy="259045"/>
    <xdr:sp macro="" textlink="">
      <xdr:nvSpPr>
        <xdr:cNvPr id="426" name="テキスト ボックス 425"/>
        <xdr:cNvSpPr txBox="1"/>
      </xdr:nvSpPr>
      <xdr:spPr>
        <a:xfrm>
          <a:off x="9404427" y="1343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166488</xdr:rowOff>
    </xdr:from>
    <xdr:to>
      <xdr:col>12</xdr:col>
      <xdr:colOff>561975</xdr:colOff>
      <xdr:row>78</xdr:row>
      <xdr:rowOff>96638</xdr:rowOff>
    </xdr:to>
    <xdr:sp macro="" textlink="">
      <xdr:nvSpPr>
        <xdr:cNvPr id="427" name="円/楕円 426"/>
        <xdr:cNvSpPr/>
      </xdr:nvSpPr>
      <xdr:spPr>
        <a:xfrm>
          <a:off x="8699500" y="1336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87765</xdr:rowOff>
    </xdr:from>
    <xdr:ext cx="469744" cy="259045"/>
    <xdr:sp macro="" textlink="">
      <xdr:nvSpPr>
        <xdr:cNvPr id="428" name="テキスト ボックス 427"/>
        <xdr:cNvSpPr txBox="1"/>
      </xdr:nvSpPr>
      <xdr:spPr>
        <a:xfrm>
          <a:off x="8515427" y="1346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166967</xdr:rowOff>
    </xdr:from>
    <xdr:to>
      <xdr:col>11</xdr:col>
      <xdr:colOff>358775</xdr:colOff>
      <xdr:row>78</xdr:row>
      <xdr:rowOff>97117</xdr:rowOff>
    </xdr:to>
    <xdr:sp macro="" textlink="">
      <xdr:nvSpPr>
        <xdr:cNvPr id="429" name="円/楕円 428"/>
        <xdr:cNvSpPr/>
      </xdr:nvSpPr>
      <xdr:spPr>
        <a:xfrm>
          <a:off x="7810500" y="133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88244</xdr:rowOff>
    </xdr:from>
    <xdr:ext cx="469744" cy="259045"/>
    <xdr:sp macro="" textlink="">
      <xdr:nvSpPr>
        <xdr:cNvPr id="430" name="テキスト ボックス 429"/>
        <xdr:cNvSpPr txBox="1"/>
      </xdr:nvSpPr>
      <xdr:spPr>
        <a:xfrm>
          <a:off x="7626427" y="1346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28229</xdr:rowOff>
    </xdr:from>
    <xdr:to>
      <xdr:col>10</xdr:col>
      <xdr:colOff>155575</xdr:colOff>
      <xdr:row>78</xdr:row>
      <xdr:rowOff>129829</xdr:rowOff>
    </xdr:to>
    <xdr:sp macro="" textlink="">
      <xdr:nvSpPr>
        <xdr:cNvPr id="431" name="円/楕円 430"/>
        <xdr:cNvSpPr/>
      </xdr:nvSpPr>
      <xdr:spPr>
        <a:xfrm>
          <a:off x="6921500" y="13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120956</xdr:rowOff>
    </xdr:from>
    <xdr:ext cx="469744" cy="259045"/>
    <xdr:sp macro="" textlink="">
      <xdr:nvSpPr>
        <xdr:cNvPr id="432" name="テキスト ボックス 431"/>
        <xdr:cNvSpPr txBox="1"/>
      </xdr:nvSpPr>
      <xdr:spPr>
        <a:xfrm>
          <a:off x="6737427" y="1349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2158</xdr:rowOff>
    </xdr:from>
    <xdr:to>
      <xdr:col>15</xdr:col>
      <xdr:colOff>180975</xdr:colOff>
      <xdr:row>99</xdr:row>
      <xdr:rowOff>6697</xdr:rowOff>
    </xdr:to>
    <xdr:cxnSp macro="">
      <xdr:nvCxnSpPr>
        <xdr:cNvPr id="461" name="直線コネクタ 460"/>
        <xdr:cNvCxnSpPr/>
      </xdr:nvCxnSpPr>
      <xdr:spPr>
        <a:xfrm flipV="1">
          <a:off x="9639300" y="16975708"/>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6451</xdr:rowOff>
    </xdr:from>
    <xdr:to>
      <xdr:col>14</xdr:col>
      <xdr:colOff>28575</xdr:colOff>
      <xdr:row>99</xdr:row>
      <xdr:rowOff>6697</xdr:rowOff>
    </xdr:to>
    <xdr:cxnSp macro="">
      <xdr:nvCxnSpPr>
        <xdr:cNvPr id="464" name="直線コネクタ 463"/>
        <xdr:cNvCxnSpPr/>
      </xdr:nvCxnSpPr>
      <xdr:spPr>
        <a:xfrm>
          <a:off x="8750300" y="16980001"/>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3564</xdr:rowOff>
    </xdr:from>
    <xdr:to>
      <xdr:col>12</xdr:col>
      <xdr:colOff>511175</xdr:colOff>
      <xdr:row>99</xdr:row>
      <xdr:rowOff>6451</xdr:rowOff>
    </xdr:to>
    <xdr:cxnSp macro="">
      <xdr:nvCxnSpPr>
        <xdr:cNvPr id="467" name="直線コネクタ 466"/>
        <xdr:cNvCxnSpPr/>
      </xdr:nvCxnSpPr>
      <xdr:spPr>
        <a:xfrm>
          <a:off x="7861300" y="16977114"/>
          <a:ext cx="8890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3564</xdr:rowOff>
    </xdr:from>
    <xdr:to>
      <xdr:col>11</xdr:col>
      <xdr:colOff>307975</xdr:colOff>
      <xdr:row>99</xdr:row>
      <xdr:rowOff>8803</xdr:rowOff>
    </xdr:to>
    <xdr:cxnSp macro="">
      <xdr:nvCxnSpPr>
        <xdr:cNvPr id="470" name="直線コネクタ 469"/>
        <xdr:cNvCxnSpPr/>
      </xdr:nvCxnSpPr>
      <xdr:spPr>
        <a:xfrm flipV="1">
          <a:off x="6972300" y="16977114"/>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122808</xdr:rowOff>
    </xdr:from>
    <xdr:to>
      <xdr:col>15</xdr:col>
      <xdr:colOff>231775</xdr:colOff>
      <xdr:row>99</xdr:row>
      <xdr:rowOff>52958</xdr:rowOff>
    </xdr:to>
    <xdr:sp macro="" textlink="">
      <xdr:nvSpPr>
        <xdr:cNvPr id="480" name="円/楕円 479"/>
        <xdr:cNvSpPr/>
      </xdr:nvSpPr>
      <xdr:spPr>
        <a:xfrm>
          <a:off x="10426700" y="169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127347</xdr:rowOff>
    </xdr:from>
    <xdr:to>
      <xdr:col>14</xdr:col>
      <xdr:colOff>79375</xdr:colOff>
      <xdr:row>99</xdr:row>
      <xdr:rowOff>57497</xdr:rowOff>
    </xdr:to>
    <xdr:sp macro="" textlink="">
      <xdr:nvSpPr>
        <xdr:cNvPr id="482" name="円/楕円 481"/>
        <xdr:cNvSpPr/>
      </xdr:nvSpPr>
      <xdr:spPr>
        <a:xfrm>
          <a:off x="9588500" y="169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48624</xdr:rowOff>
    </xdr:from>
    <xdr:ext cx="534377" cy="259045"/>
    <xdr:sp macro="" textlink="">
      <xdr:nvSpPr>
        <xdr:cNvPr id="483" name="テキスト ボックス 482"/>
        <xdr:cNvSpPr txBox="1"/>
      </xdr:nvSpPr>
      <xdr:spPr>
        <a:xfrm>
          <a:off x="9372111" y="1702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127101</xdr:rowOff>
    </xdr:from>
    <xdr:to>
      <xdr:col>12</xdr:col>
      <xdr:colOff>561975</xdr:colOff>
      <xdr:row>99</xdr:row>
      <xdr:rowOff>57251</xdr:rowOff>
    </xdr:to>
    <xdr:sp macro="" textlink="">
      <xdr:nvSpPr>
        <xdr:cNvPr id="484" name="円/楕円 483"/>
        <xdr:cNvSpPr/>
      </xdr:nvSpPr>
      <xdr:spPr>
        <a:xfrm>
          <a:off x="8699500" y="169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48378</xdr:rowOff>
    </xdr:from>
    <xdr:ext cx="534377" cy="259045"/>
    <xdr:sp macro="" textlink="">
      <xdr:nvSpPr>
        <xdr:cNvPr id="485" name="テキスト ボックス 484"/>
        <xdr:cNvSpPr txBox="1"/>
      </xdr:nvSpPr>
      <xdr:spPr>
        <a:xfrm>
          <a:off x="8483111" y="1702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124214</xdr:rowOff>
    </xdr:from>
    <xdr:to>
      <xdr:col>11</xdr:col>
      <xdr:colOff>358775</xdr:colOff>
      <xdr:row>99</xdr:row>
      <xdr:rowOff>54364</xdr:rowOff>
    </xdr:to>
    <xdr:sp macro="" textlink="">
      <xdr:nvSpPr>
        <xdr:cNvPr id="486" name="円/楕円 485"/>
        <xdr:cNvSpPr/>
      </xdr:nvSpPr>
      <xdr:spPr>
        <a:xfrm>
          <a:off x="7810500" y="169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45491</xdr:rowOff>
    </xdr:from>
    <xdr:ext cx="534377" cy="259045"/>
    <xdr:sp macro="" textlink="">
      <xdr:nvSpPr>
        <xdr:cNvPr id="487" name="テキスト ボックス 486"/>
        <xdr:cNvSpPr txBox="1"/>
      </xdr:nvSpPr>
      <xdr:spPr>
        <a:xfrm>
          <a:off x="7594111" y="170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129453</xdr:rowOff>
    </xdr:from>
    <xdr:to>
      <xdr:col>10</xdr:col>
      <xdr:colOff>155575</xdr:colOff>
      <xdr:row>99</xdr:row>
      <xdr:rowOff>59603</xdr:rowOff>
    </xdr:to>
    <xdr:sp macro="" textlink="">
      <xdr:nvSpPr>
        <xdr:cNvPr id="488" name="円/楕円 487"/>
        <xdr:cNvSpPr/>
      </xdr:nvSpPr>
      <xdr:spPr>
        <a:xfrm>
          <a:off x="6921500" y="169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50730</xdr:rowOff>
    </xdr:from>
    <xdr:ext cx="534377" cy="259045"/>
    <xdr:sp macro="" textlink="">
      <xdr:nvSpPr>
        <xdr:cNvPr id="489" name="テキスト ボックス 488"/>
        <xdr:cNvSpPr txBox="1"/>
      </xdr:nvSpPr>
      <xdr:spPr>
        <a:xfrm>
          <a:off x="6705111" y="1702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169921</xdr:rowOff>
    </xdr:from>
    <xdr:to>
      <xdr:col>23</xdr:col>
      <xdr:colOff>517525</xdr:colOff>
      <xdr:row>38</xdr:row>
      <xdr:rowOff>39345</xdr:rowOff>
    </xdr:to>
    <xdr:cxnSp macro="">
      <xdr:nvCxnSpPr>
        <xdr:cNvPr id="517" name="直線コネクタ 516"/>
        <xdr:cNvCxnSpPr/>
      </xdr:nvCxnSpPr>
      <xdr:spPr>
        <a:xfrm flipV="1">
          <a:off x="15481300" y="6513571"/>
          <a:ext cx="8382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26040</xdr:rowOff>
    </xdr:from>
    <xdr:to>
      <xdr:col>22</xdr:col>
      <xdr:colOff>365125</xdr:colOff>
      <xdr:row>38</xdr:row>
      <xdr:rowOff>39345</xdr:rowOff>
    </xdr:to>
    <xdr:cxnSp macro="">
      <xdr:nvCxnSpPr>
        <xdr:cNvPr id="520" name="直線コネクタ 519"/>
        <xdr:cNvCxnSpPr/>
      </xdr:nvCxnSpPr>
      <xdr:spPr>
        <a:xfrm>
          <a:off x="14592300" y="6541140"/>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26040</xdr:rowOff>
    </xdr:from>
    <xdr:to>
      <xdr:col>21</xdr:col>
      <xdr:colOff>161925</xdr:colOff>
      <xdr:row>38</xdr:row>
      <xdr:rowOff>58913</xdr:rowOff>
    </xdr:to>
    <xdr:cxnSp macro="">
      <xdr:nvCxnSpPr>
        <xdr:cNvPr id="523" name="直線コネクタ 522"/>
        <xdr:cNvCxnSpPr/>
      </xdr:nvCxnSpPr>
      <xdr:spPr>
        <a:xfrm flipV="1">
          <a:off x="13703300" y="6541140"/>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58913</xdr:rowOff>
    </xdr:from>
    <xdr:to>
      <xdr:col>19</xdr:col>
      <xdr:colOff>644525</xdr:colOff>
      <xdr:row>38</xdr:row>
      <xdr:rowOff>89545</xdr:rowOff>
    </xdr:to>
    <xdr:cxnSp macro="">
      <xdr:nvCxnSpPr>
        <xdr:cNvPr id="526" name="直線コネクタ 525"/>
        <xdr:cNvCxnSpPr/>
      </xdr:nvCxnSpPr>
      <xdr:spPr>
        <a:xfrm flipV="1">
          <a:off x="12814300" y="6574013"/>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8" name="テキスト ボックス 527"/>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119121</xdr:rowOff>
    </xdr:from>
    <xdr:to>
      <xdr:col>23</xdr:col>
      <xdr:colOff>568325</xdr:colOff>
      <xdr:row>38</xdr:row>
      <xdr:rowOff>49271</xdr:rowOff>
    </xdr:to>
    <xdr:sp macro="" textlink="">
      <xdr:nvSpPr>
        <xdr:cNvPr id="536" name="円/楕円 535"/>
        <xdr:cNvSpPr/>
      </xdr:nvSpPr>
      <xdr:spPr>
        <a:xfrm>
          <a:off x="162687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97548</xdr:rowOff>
    </xdr:from>
    <xdr:ext cx="534377" cy="259045"/>
    <xdr:sp macro="" textlink="">
      <xdr:nvSpPr>
        <xdr:cNvPr id="537" name="消防費該当値テキスト"/>
        <xdr:cNvSpPr txBox="1"/>
      </xdr:nvSpPr>
      <xdr:spPr>
        <a:xfrm>
          <a:off x="16370300" y="644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159995</xdr:rowOff>
    </xdr:from>
    <xdr:to>
      <xdr:col>22</xdr:col>
      <xdr:colOff>415925</xdr:colOff>
      <xdr:row>38</xdr:row>
      <xdr:rowOff>90145</xdr:rowOff>
    </xdr:to>
    <xdr:sp macro="" textlink="">
      <xdr:nvSpPr>
        <xdr:cNvPr id="538" name="円/楕円 537"/>
        <xdr:cNvSpPr/>
      </xdr:nvSpPr>
      <xdr:spPr>
        <a:xfrm>
          <a:off x="15430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81272</xdr:rowOff>
    </xdr:from>
    <xdr:ext cx="534377" cy="259045"/>
    <xdr:sp macro="" textlink="">
      <xdr:nvSpPr>
        <xdr:cNvPr id="539" name="テキスト ボックス 538"/>
        <xdr:cNvSpPr txBox="1"/>
      </xdr:nvSpPr>
      <xdr:spPr>
        <a:xfrm>
          <a:off x="15214111" y="65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146690</xdr:rowOff>
    </xdr:from>
    <xdr:to>
      <xdr:col>21</xdr:col>
      <xdr:colOff>212725</xdr:colOff>
      <xdr:row>38</xdr:row>
      <xdr:rowOff>76840</xdr:rowOff>
    </xdr:to>
    <xdr:sp macro="" textlink="">
      <xdr:nvSpPr>
        <xdr:cNvPr id="540" name="円/楕円 539"/>
        <xdr:cNvSpPr/>
      </xdr:nvSpPr>
      <xdr:spPr>
        <a:xfrm>
          <a:off x="14541500" y="64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67967</xdr:rowOff>
    </xdr:from>
    <xdr:ext cx="534377" cy="259045"/>
    <xdr:sp macro="" textlink="">
      <xdr:nvSpPr>
        <xdr:cNvPr id="541" name="テキスト ボックス 540"/>
        <xdr:cNvSpPr txBox="1"/>
      </xdr:nvSpPr>
      <xdr:spPr>
        <a:xfrm>
          <a:off x="14325111" y="65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8113</xdr:rowOff>
    </xdr:from>
    <xdr:to>
      <xdr:col>20</xdr:col>
      <xdr:colOff>9525</xdr:colOff>
      <xdr:row>38</xdr:row>
      <xdr:rowOff>109713</xdr:rowOff>
    </xdr:to>
    <xdr:sp macro="" textlink="">
      <xdr:nvSpPr>
        <xdr:cNvPr id="542" name="円/楕円 541"/>
        <xdr:cNvSpPr/>
      </xdr:nvSpPr>
      <xdr:spPr>
        <a:xfrm>
          <a:off x="13652500" y="65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100840</xdr:rowOff>
    </xdr:from>
    <xdr:ext cx="534377" cy="259045"/>
    <xdr:sp macro="" textlink="">
      <xdr:nvSpPr>
        <xdr:cNvPr id="543" name="テキスト ボックス 542"/>
        <xdr:cNvSpPr txBox="1"/>
      </xdr:nvSpPr>
      <xdr:spPr>
        <a:xfrm>
          <a:off x="13436111" y="661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38745</xdr:rowOff>
    </xdr:from>
    <xdr:to>
      <xdr:col>18</xdr:col>
      <xdr:colOff>492125</xdr:colOff>
      <xdr:row>38</xdr:row>
      <xdr:rowOff>140345</xdr:rowOff>
    </xdr:to>
    <xdr:sp macro="" textlink="">
      <xdr:nvSpPr>
        <xdr:cNvPr id="544" name="円/楕円 543"/>
        <xdr:cNvSpPr/>
      </xdr:nvSpPr>
      <xdr:spPr>
        <a:xfrm>
          <a:off x="12763500" y="65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131472</xdr:rowOff>
    </xdr:from>
    <xdr:ext cx="534377" cy="259045"/>
    <xdr:sp macro="" textlink="">
      <xdr:nvSpPr>
        <xdr:cNvPr id="545" name="テキスト ボックス 544"/>
        <xdr:cNvSpPr txBox="1"/>
      </xdr:nvSpPr>
      <xdr:spPr>
        <a:xfrm>
          <a:off x="12547111" y="664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133452</xdr:rowOff>
    </xdr:from>
    <xdr:to>
      <xdr:col>23</xdr:col>
      <xdr:colOff>517525</xdr:colOff>
      <xdr:row>55</xdr:row>
      <xdr:rowOff>151465</xdr:rowOff>
    </xdr:to>
    <xdr:cxnSp macro="">
      <xdr:nvCxnSpPr>
        <xdr:cNvPr id="573" name="直線コネクタ 572"/>
        <xdr:cNvCxnSpPr/>
      </xdr:nvCxnSpPr>
      <xdr:spPr>
        <a:xfrm>
          <a:off x="15481300" y="9391752"/>
          <a:ext cx="838200" cy="18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133452</xdr:rowOff>
    </xdr:from>
    <xdr:to>
      <xdr:col>22</xdr:col>
      <xdr:colOff>365125</xdr:colOff>
      <xdr:row>55</xdr:row>
      <xdr:rowOff>43704</xdr:rowOff>
    </xdr:to>
    <xdr:cxnSp macro="">
      <xdr:nvCxnSpPr>
        <xdr:cNvPr id="576" name="直線コネクタ 575"/>
        <xdr:cNvCxnSpPr/>
      </xdr:nvCxnSpPr>
      <xdr:spPr>
        <a:xfrm flipV="1">
          <a:off x="14592300" y="9391752"/>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43704</xdr:rowOff>
    </xdr:from>
    <xdr:to>
      <xdr:col>21</xdr:col>
      <xdr:colOff>161925</xdr:colOff>
      <xdr:row>57</xdr:row>
      <xdr:rowOff>5039</xdr:rowOff>
    </xdr:to>
    <xdr:cxnSp macro="">
      <xdr:nvCxnSpPr>
        <xdr:cNvPr id="579" name="直線コネクタ 578"/>
        <xdr:cNvCxnSpPr/>
      </xdr:nvCxnSpPr>
      <xdr:spPr>
        <a:xfrm flipV="1">
          <a:off x="13703300" y="9473454"/>
          <a:ext cx="889000" cy="30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168551</xdr:rowOff>
    </xdr:from>
    <xdr:ext cx="534377" cy="259045"/>
    <xdr:sp macro="" textlink="">
      <xdr:nvSpPr>
        <xdr:cNvPr id="581" name="テキスト ボックス 580"/>
        <xdr:cNvSpPr txBox="1"/>
      </xdr:nvSpPr>
      <xdr:spPr>
        <a:xfrm>
          <a:off x="14325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5039</xdr:rowOff>
    </xdr:from>
    <xdr:to>
      <xdr:col>19</xdr:col>
      <xdr:colOff>644525</xdr:colOff>
      <xdr:row>58</xdr:row>
      <xdr:rowOff>81483</xdr:rowOff>
    </xdr:to>
    <xdr:cxnSp macro="">
      <xdr:nvCxnSpPr>
        <xdr:cNvPr id="582" name="直線コネクタ 581"/>
        <xdr:cNvCxnSpPr/>
      </xdr:nvCxnSpPr>
      <xdr:spPr>
        <a:xfrm flipV="1">
          <a:off x="12814300" y="9777689"/>
          <a:ext cx="889000" cy="24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100665</xdr:rowOff>
    </xdr:from>
    <xdr:to>
      <xdr:col>23</xdr:col>
      <xdr:colOff>568325</xdr:colOff>
      <xdr:row>56</xdr:row>
      <xdr:rowOff>30815</xdr:rowOff>
    </xdr:to>
    <xdr:sp macro="" textlink="">
      <xdr:nvSpPr>
        <xdr:cNvPr id="592" name="円/楕円 591"/>
        <xdr:cNvSpPr/>
      </xdr:nvSpPr>
      <xdr:spPr>
        <a:xfrm>
          <a:off x="16268700" y="95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123542</xdr:rowOff>
    </xdr:from>
    <xdr:ext cx="534377" cy="259045"/>
    <xdr:sp macro="" textlink="">
      <xdr:nvSpPr>
        <xdr:cNvPr id="593" name="教育費該当値テキスト"/>
        <xdr:cNvSpPr txBox="1"/>
      </xdr:nvSpPr>
      <xdr:spPr>
        <a:xfrm>
          <a:off x="16370300" y="938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62,978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82652</xdr:rowOff>
    </xdr:from>
    <xdr:to>
      <xdr:col>22</xdr:col>
      <xdr:colOff>415925</xdr:colOff>
      <xdr:row>55</xdr:row>
      <xdr:rowOff>12802</xdr:rowOff>
    </xdr:to>
    <xdr:sp macro="" textlink="">
      <xdr:nvSpPr>
        <xdr:cNvPr id="594" name="円/楕円 593"/>
        <xdr:cNvSpPr/>
      </xdr:nvSpPr>
      <xdr:spPr>
        <a:xfrm>
          <a:off x="15430500" y="93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29329</xdr:rowOff>
    </xdr:from>
    <xdr:ext cx="534377" cy="259045"/>
    <xdr:sp macro="" textlink="">
      <xdr:nvSpPr>
        <xdr:cNvPr id="595" name="テキスト ボックス 594"/>
        <xdr:cNvSpPr txBox="1"/>
      </xdr:nvSpPr>
      <xdr:spPr>
        <a:xfrm>
          <a:off x="15214111" y="911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75,410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164354</xdr:rowOff>
    </xdr:from>
    <xdr:to>
      <xdr:col>21</xdr:col>
      <xdr:colOff>212725</xdr:colOff>
      <xdr:row>55</xdr:row>
      <xdr:rowOff>94504</xdr:rowOff>
    </xdr:to>
    <xdr:sp macro="" textlink="">
      <xdr:nvSpPr>
        <xdr:cNvPr id="596" name="円/楕円 595"/>
        <xdr:cNvSpPr/>
      </xdr:nvSpPr>
      <xdr:spPr>
        <a:xfrm>
          <a:off x="14541500" y="94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111031</xdr:rowOff>
    </xdr:from>
    <xdr:ext cx="534377" cy="259045"/>
    <xdr:sp macro="" textlink="">
      <xdr:nvSpPr>
        <xdr:cNvPr id="597" name="テキスト ボックス 596"/>
        <xdr:cNvSpPr txBox="1"/>
      </xdr:nvSpPr>
      <xdr:spPr>
        <a:xfrm>
          <a:off x="14325111" y="919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125689</xdr:rowOff>
    </xdr:from>
    <xdr:to>
      <xdr:col>20</xdr:col>
      <xdr:colOff>9525</xdr:colOff>
      <xdr:row>57</xdr:row>
      <xdr:rowOff>55839</xdr:rowOff>
    </xdr:to>
    <xdr:sp macro="" textlink="">
      <xdr:nvSpPr>
        <xdr:cNvPr id="598" name="円/楕円 597"/>
        <xdr:cNvSpPr/>
      </xdr:nvSpPr>
      <xdr:spPr>
        <a:xfrm>
          <a:off x="13652500" y="972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46966</xdr:rowOff>
    </xdr:from>
    <xdr:ext cx="534377" cy="259045"/>
    <xdr:sp macro="" textlink="">
      <xdr:nvSpPr>
        <xdr:cNvPr id="599" name="テキスト ボックス 598"/>
        <xdr:cNvSpPr txBox="1"/>
      </xdr:nvSpPr>
      <xdr:spPr>
        <a:xfrm>
          <a:off x="13436111" y="981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30683</xdr:rowOff>
    </xdr:from>
    <xdr:to>
      <xdr:col>18</xdr:col>
      <xdr:colOff>492125</xdr:colOff>
      <xdr:row>58</xdr:row>
      <xdr:rowOff>132283</xdr:rowOff>
    </xdr:to>
    <xdr:sp macro="" textlink="">
      <xdr:nvSpPr>
        <xdr:cNvPr id="600" name="円/楕円 599"/>
        <xdr:cNvSpPr/>
      </xdr:nvSpPr>
      <xdr:spPr>
        <a:xfrm>
          <a:off x="12763500" y="997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123410</xdr:rowOff>
    </xdr:from>
    <xdr:ext cx="534377" cy="259045"/>
    <xdr:sp macro="" textlink="">
      <xdr:nvSpPr>
        <xdr:cNvPr id="601" name="テキスト ボックス 600"/>
        <xdr:cNvSpPr txBox="1"/>
      </xdr:nvSpPr>
      <xdr:spPr>
        <a:xfrm>
          <a:off x="12547111" y="100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43866</xdr:rowOff>
    </xdr:from>
    <xdr:to>
      <xdr:col>23</xdr:col>
      <xdr:colOff>517525</xdr:colOff>
      <xdr:row>79</xdr:row>
      <xdr:rowOff>44450</xdr:rowOff>
    </xdr:to>
    <xdr:cxnSp macro="">
      <xdr:nvCxnSpPr>
        <xdr:cNvPr id="630" name="直線コネクタ 629"/>
        <xdr:cNvCxnSpPr/>
      </xdr:nvCxnSpPr>
      <xdr:spPr>
        <a:xfrm>
          <a:off x="15481300" y="13588416"/>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12192</xdr:rowOff>
    </xdr:from>
    <xdr:to>
      <xdr:col>22</xdr:col>
      <xdr:colOff>365125</xdr:colOff>
      <xdr:row>79</xdr:row>
      <xdr:rowOff>43866</xdr:rowOff>
    </xdr:to>
    <xdr:cxnSp macro="">
      <xdr:nvCxnSpPr>
        <xdr:cNvPr id="633" name="直線コネクタ 632"/>
        <xdr:cNvCxnSpPr/>
      </xdr:nvCxnSpPr>
      <xdr:spPr>
        <a:xfrm>
          <a:off x="14592300" y="13556742"/>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5817</xdr:rowOff>
    </xdr:from>
    <xdr:to>
      <xdr:col>21</xdr:col>
      <xdr:colOff>161925</xdr:colOff>
      <xdr:row>79</xdr:row>
      <xdr:rowOff>12192</xdr:rowOff>
    </xdr:to>
    <xdr:cxnSp macro="">
      <xdr:nvCxnSpPr>
        <xdr:cNvPr id="636" name="直線コネクタ 635"/>
        <xdr:cNvCxnSpPr/>
      </xdr:nvCxnSpPr>
      <xdr:spPr>
        <a:xfrm>
          <a:off x="13703300" y="1355036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5817</xdr:rowOff>
    </xdr:from>
    <xdr:to>
      <xdr:col>19</xdr:col>
      <xdr:colOff>644525</xdr:colOff>
      <xdr:row>79</xdr:row>
      <xdr:rowOff>42914</xdr:rowOff>
    </xdr:to>
    <xdr:cxnSp macro="">
      <xdr:nvCxnSpPr>
        <xdr:cNvPr id="639" name="直線コネクタ 638"/>
        <xdr:cNvCxnSpPr/>
      </xdr:nvCxnSpPr>
      <xdr:spPr>
        <a:xfrm flipV="1">
          <a:off x="12814300" y="13550367"/>
          <a:ext cx="8890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164516</xdr:rowOff>
    </xdr:from>
    <xdr:to>
      <xdr:col>22</xdr:col>
      <xdr:colOff>415925</xdr:colOff>
      <xdr:row>79</xdr:row>
      <xdr:rowOff>94666</xdr:rowOff>
    </xdr:to>
    <xdr:sp macro="" textlink="">
      <xdr:nvSpPr>
        <xdr:cNvPr id="651" name="円/楕円 650"/>
        <xdr:cNvSpPr/>
      </xdr:nvSpPr>
      <xdr:spPr>
        <a:xfrm>
          <a:off x="15430500" y="135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85793</xdr:rowOff>
    </xdr:from>
    <xdr:ext cx="313932" cy="259045"/>
    <xdr:sp macro="" textlink="">
      <xdr:nvSpPr>
        <xdr:cNvPr id="652" name="テキスト ボックス 651"/>
        <xdr:cNvSpPr txBox="1"/>
      </xdr:nvSpPr>
      <xdr:spPr>
        <a:xfrm>
          <a:off x="15324333" y="13630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132842</xdr:rowOff>
    </xdr:from>
    <xdr:to>
      <xdr:col>21</xdr:col>
      <xdr:colOff>212725</xdr:colOff>
      <xdr:row>79</xdr:row>
      <xdr:rowOff>62992</xdr:rowOff>
    </xdr:to>
    <xdr:sp macro="" textlink="">
      <xdr:nvSpPr>
        <xdr:cNvPr id="653" name="円/楕円 652"/>
        <xdr:cNvSpPr/>
      </xdr:nvSpPr>
      <xdr:spPr>
        <a:xfrm>
          <a:off x="14541500" y="135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54119</xdr:rowOff>
    </xdr:from>
    <xdr:ext cx="469744" cy="259045"/>
    <xdr:sp macro="" textlink="">
      <xdr:nvSpPr>
        <xdr:cNvPr id="654" name="テキスト ボックス 653"/>
        <xdr:cNvSpPr txBox="1"/>
      </xdr:nvSpPr>
      <xdr:spPr>
        <a:xfrm>
          <a:off x="14357427" y="1359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126467</xdr:rowOff>
    </xdr:from>
    <xdr:to>
      <xdr:col>20</xdr:col>
      <xdr:colOff>9525</xdr:colOff>
      <xdr:row>79</xdr:row>
      <xdr:rowOff>56617</xdr:rowOff>
    </xdr:to>
    <xdr:sp macro="" textlink="">
      <xdr:nvSpPr>
        <xdr:cNvPr id="655" name="円/楕円 654"/>
        <xdr:cNvSpPr/>
      </xdr:nvSpPr>
      <xdr:spPr>
        <a:xfrm>
          <a:off x="13652500" y="134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47744</xdr:rowOff>
    </xdr:from>
    <xdr:ext cx="469744" cy="259045"/>
    <xdr:sp macro="" textlink="">
      <xdr:nvSpPr>
        <xdr:cNvPr id="656" name="テキスト ボックス 655"/>
        <xdr:cNvSpPr txBox="1"/>
      </xdr:nvSpPr>
      <xdr:spPr>
        <a:xfrm>
          <a:off x="13468427" y="1359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163564</xdr:rowOff>
    </xdr:from>
    <xdr:to>
      <xdr:col>18</xdr:col>
      <xdr:colOff>492125</xdr:colOff>
      <xdr:row>79</xdr:row>
      <xdr:rowOff>93714</xdr:rowOff>
    </xdr:to>
    <xdr:sp macro="" textlink="">
      <xdr:nvSpPr>
        <xdr:cNvPr id="657" name="円/楕円 656"/>
        <xdr:cNvSpPr/>
      </xdr:nvSpPr>
      <xdr:spPr>
        <a:xfrm>
          <a:off x="12763500" y="13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84841</xdr:rowOff>
    </xdr:from>
    <xdr:ext cx="378565" cy="259045"/>
    <xdr:sp macro="" textlink="">
      <xdr:nvSpPr>
        <xdr:cNvPr id="658" name="テキスト ボックス 657"/>
        <xdr:cNvSpPr txBox="1"/>
      </xdr:nvSpPr>
      <xdr:spPr>
        <a:xfrm>
          <a:off x="12625017" y="136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100919</xdr:rowOff>
    </xdr:from>
    <xdr:to>
      <xdr:col>23</xdr:col>
      <xdr:colOff>517525</xdr:colOff>
      <xdr:row>95</xdr:row>
      <xdr:rowOff>110733</xdr:rowOff>
    </xdr:to>
    <xdr:cxnSp macro="">
      <xdr:nvCxnSpPr>
        <xdr:cNvPr id="689" name="直線コネクタ 688"/>
        <xdr:cNvCxnSpPr/>
      </xdr:nvCxnSpPr>
      <xdr:spPr>
        <a:xfrm>
          <a:off x="15481300" y="16388669"/>
          <a:ext cx="8382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73569</xdr:rowOff>
    </xdr:from>
    <xdr:to>
      <xdr:col>22</xdr:col>
      <xdr:colOff>365125</xdr:colOff>
      <xdr:row>95</xdr:row>
      <xdr:rowOff>100919</xdr:rowOff>
    </xdr:to>
    <xdr:cxnSp macro="">
      <xdr:nvCxnSpPr>
        <xdr:cNvPr id="692" name="直線コネクタ 691"/>
        <xdr:cNvCxnSpPr/>
      </xdr:nvCxnSpPr>
      <xdr:spPr>
        <a:xfrm>
          <a:off x="14592300" y="16361319"/>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73569</xdr:rowOff>
    </xdr:from>
    <xdr:to>
      <xdr:col>21</xdr:col>
      <xdr:colOff>161925</xdr:colOff>
      <xdr:row>95</xdr:row>
      <xdr:rowOff>100822</xdr:rowOff>
    </xdr:to>
    <xdr:cxnSp macro="">
      <xdr:nvCxnSpPr>
        <xdr:cNvPr id="695" name="直線コネクタ 694"/>
        <xdr:cNvCxnSpPr/>
      </xdr:nvCxnSpPr>
      <xdr:spPr>
        <a:xfrm flipV="1">
          <a:off x="13703300" y="16361319"/>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100822</xdr:rowOff>
    </xdr:from>
    <xdr:to>
      <xdr:col>19</xdr:col>
      <xdr:colOff>644525</xdr:colOff>
      <xdr:row>96</xdr:row>
      <xdr:rowOff>9985</xdr:rowOff>
    </xdr:to>
    <xdr:cxnSp macro="">
      <xdr:nvCxnSpPr>
        <xdr:cNvPr id="698" name="直線コネクタ 697"/>
        <xdr:cNvCxnSpPr/>
      </xdr:nvCxnSpPr>
      <xdr:spPr>
        <a:xfrm flipV="1">
          <a:off x="12814300" y="16388572"/>
          <a:ext cx="889000" cy="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59933</xdr:rowOff>
    </xdr:from>
    <xdr:to>
      <xdr:col>23</xdr:col>
      <xdr:colOff>568325</xdr:colOff>
      <xdr:row>95</xdr:row>
      <xdr:rowOff>161533</xdr:rowOff>
    </xdr:to>
    <xdr:sp macro="" textlink="">
      <xdr:nvSpPr>
        <xdr:cNvPr id="708" name="円/楕円 707"/>
        <xdr:cNvSpPr/>
      </xdr:nvSpPr>
      <xdr:spPr>
        <a:xfrm>
          <a:off x="16268700" y="16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82810</xdr:rowOff>
    </xdr:from>
    <xdr:ext cx="534377" cy="259045"/>
    <xdr:sp macro="" textlink="">
      <xdr:nvSpPr>
        <xdr:cNvPr id="709" name="公債費該当値テキスト"/>
        <xdr:cNvSpPr txBox="1"/>
      </xdr:nvSpPr>
      <xdr:spPr>
        <a:xfrm>
          <a:off x="16370300" y="161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41,274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50119</xdr:rowOff>
    </xdr:from>
    <xdr:to>
      <xdr:col>22</xdr:col>
      <xdr:colOff>415925</xdr:colOff>
      <xdr:row>95</xdr:row>
      <xdr:rowOff>151719</xdr:rowOff>
    </xdr:to>
    <xdr:sp macro="" textlink="">
      <xdr:nvSpPr>
        <xdr:cNvPr id="710" name="円/楕円 709"/>
        <xdr:cNvSpPr/>
      </xdr:nvSpPr>
      <xdr:spPr>
        <a:xfrm>
          <a:off x="15430500" y="163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168246</xdr:rowOff>
    </xdr:from>
    <xdr:ext cx="534377" cy="259045"/>
    <xdr:sp macro="" textlink="">
      <xdr:nvSpPr>
        <xdr:cNvPr id="711" name="テキスト ボックス 710"/>
        <xdr:cNvSpPr txBox="1"/>
      </xdr:nvSpPr>
      <xdr:spPr>
        <a:xfrm>
          <a:off x="15214111" y="161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22769</xdr:rowOff>
    </xdr:from>
    <xdr:to>
      <xdr:col>21</xdr:col>
      <xdr:colOff>212725</xdr:colOff>
      <xdr:row>95</xdr:row>
      <xdr:rowOff>124369</xdr:rowOff>
    </xdr:to>
    <xdr:sp macro="" textlink="">
      <xdr:nvSpPr>
        <xdr:cNvPr id="712" name="円/楕円 711"/>
        <xdr:cNvSpPr/>
      </xdr:nvSpPr>
      <xdr:spPr>
        <a:xfrm>
          <a:off x="14541500" y="163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115496</xdr:rowOff>
    </xdr:from>
    <xdr:ext cx="534377" cy="259045"/>
    <xdr:sp macro="" textlink="">
      <xdr:nvSpPr>
        <xdr:cNvPr id="713" name="テキスト ボックス 712"/>
        <xdr:cNvSpPr txBox="1"/>
      </xdr:nvSpPr>
      <xdr:spPr>
        <a:xfrm>
          <a:off x="14325111" y="164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50022</xdr:rowOff>
    </xdr:from>
    <xdr:to>
      <xdr:col>20</xdr:col>
      <xdr:colOff>9525</xdr:colOff>
      <xdr:row>95</xdr:row>
      <xdr:rowOff>151622</xdr:rowOff>
    </xdr:to>
    <xdr:sp macro="" textlink="">
      <xdr:nvSpPr>
        <xdr:cNvPr id="714" name="円/楕円 713"/>
        <xdr:cNvSpPr/>
      </xdr:nvSpPr>
      <xdr:spPr>
        <a:xfrm>
          <a:off x="13652500" y="163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142749</xdr:rowOff>
    </xdr:from>
    <xdr:ext cx="534377" cy="259045"/>
    <xdr:sp macro="" textlink="">
      <xdr:nvSpPr>
        <xdr:cNvPr id="715" name="テキスト ボックス 714"/>
        <xdr:cNvSpPr txBox="1"/>
      </xdr:nvSpPr>
      <xdr:spPr>
        <a:xfrm>
          <a:off x="13436111" y="164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130635</xdr:rowOff>
    </xdr:from>
    <xdr:to>
      <xdr:col>18</xdr:col>
      <xdr:colOff>492125</xdr:colOff>
      <xdr:row>96</xdr:row>
      <xdr:rowOff>60785</xdr:rowOff>
    </xdr:to>
    <xdr:sp macro="" textlink="">
      <xdr:nvSpPr>
        <xdr:cNvPr id="716" name="円/楕円 715"/>
        <xdr:cNvSpPr/>
      </xdr:nvSpPr>
      <xdr:spPr>
        <a:xfrm>
          <a:off x="12763500" y="1641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51912</xdr:rowOff>
    </xdr:from>
    <xdr:ext cx="534377" cy="259045"/>
    <xdr:sp macro="" textlink="">
      <xdr:nvSpPr>
        <xdr:cNvPr id="717" name="テキスト ボックス 716"/>
        <xdr:cNvSpPr txBox="1"/>
      </xdr:nvSpPr>
      <xdr:spPr>
        <a:xfrm>
          <a:off x="12547111" y="1651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議会費では議会中継システムの改修が終了したことなどの要因により前年度比</a:t>
          </a:r>
          <a:r>
            <a:rPr kumimoji="1" lang="en-US" altLang="ja-JP" sz="1100">
              <a:latin typeface="ＭＳ Ｐゴシック"/>
            </a:rPr>
            <a:t>214</a:t>
          </a:r>
          <a:r>
            <a:rPr kumimoji="1" lang="ja-JP" altLang="en-US" sz="1100">
              <a:latin typeface="ＭＳ Ｐゴシック"/>
            </a:rPr>
            <a:t>円の減となっている。総務費では甲賀・湖南人権センターの廃止に伴い負担金が</a:t>
          </a:r>
          <a:r>
            <a:rPr kumimoji="1" lang="en-US" altLang="ja-JP" sz="1100">
              <a:latin typeface="ＭＳ Ｐゴシック"/>
            </a:rPr>
            <a:t>468</a:t>
          </a:r>
          <a:r>
            <a:rPr kumimoji="1" lang="ja-JP" altLang="en-US" sz="1100">
              <a:latin typeface="ＭＳ Ｐゴシック"/>
            </a:rPr>
            <a:t>円の減、総合計画策定業務委託、分散型エネルギーインフラプロジェクトマスタープラン策定業務委託等が終了したことにより前年度比</a:t>
          </a:r>
          <a:r>
            <a:rPr kumimoji="1" lang="en-US" altLang="ja-JP" sz="1100">
              <a:latin typeface="ＭＳ Ｐゴシック"/>
            </a:rPr>
            <a:t>3,156</a:t>
          </a:r>
          <a:r>
            <a:rPr kumimoji="1" lang="ja-JP" altLang="en-US" sz="1100">
              <a:latin typeface="ＭＳ Ｐゴシック"/>
            </a:rPr>
            <a:t>円の減となっている。</a:t>
          </a:r>
          <a:r>
            <a:rPr kumimoji="1" lang="ja-JP" altLang="ja-JP" sz="1100">
              <a:solidFill>
                <a:schemeClr val="dk1"/>
              </a:solidFill>
              <a:effectLst/>
              <a:latin typeface="+mn-lt"/>
              <a:ea typeface="+mn-ea"/>
              <a:cs typeface="+mn-cs"/>
            </a:rPr>
            <a:t>民生費においては、経常的な要因として障がい福祉サービスにおいてサービス利用者の増などの要因により</a:t>
          </a:r>
          <a:r>
            <a:rPr kumimoji="1" lang="en-US" altLang="ja-JP" sz="1100">
              <a:solidFill>
                <a:schemeClr val="dk1"/>
              </a:solidFill>
              <a:effectLst/>
              <a:latin typeface="+mn-lt"/>
              <a:ea typeface="+mn-ea"/>
              <a:cs typeface="+mn-cs"/>
            </a:rPr>
            <a:t>664</a:t>
          </a:r>
          <a:r>
            <a:rPr kumimoji="1" lang="ja-JP" altLang="ja-JP" sz="1100">
              <a:solidFill>
                <a:schemeClr val="dk1"/>
              </a:solidFill>
              <a:effectLst/>
              <a:latin typeface="+mn-lt"/>
              <a:ea typeface="+mn-ea"/>
              <a:cs typeface="+mn-cs"/>
            </a:rPr>
            <a:t>円の増、</a:t>
          </a:r>
          <a:r>
            <a:rPr kumimoji="1" lang="ja-JP" altLang="en-US" sz="1100">
              <a:solidFill>
                <a:schemeClr val="dk1"/>
              </a:solidFill>
              <a:effectLst/>
              <a:latin typeface="+mn-lt"/>
              <a:ea typeface="+mn-ea"/>
              <a:cs typeface="+mn-cs"/>
            </a:rPr>
            <a:t>滋賀県後期高齢者医療広域連合負担金において被保険者の増などにより</a:t>
          </a:r>
          <a:r>
            <a:rPr kumimoji="1" lang="en-US" altLang="ja-JP" sz="1100">
              <a:solidFill>
                <a:schemeClr val="dk1"/>
              </a:solidFill>
              <a:effectLst/>
              <a:latin typeface="+mn-lt"/>
              <a:ea typeface="+mn-ea"/>
              <a:cs typeface="+mn-cs"/>
            </a:rPr>
            <a:t>482</a:t>
          </a:r>
          <a:r>
            <a:rPr kumimoji="1" lang="ja-JP" altLang="en-US" sz="1100">
              <a:solidFill>
                <a:schemeClr val="dk1"/>
              </a:solidFill>
              <a:effectLst/>
              <a:latin typeface="+mn-lt"/>
              <a:ea typeface="+mn-ea"/>
              <a:cs typeface="+mn-cs"/>
            </a:rPr>
            <a:t>円の増となって</a:t>
          </a:r>
          <a:r>
            <a:rPr kumimoji="1" lang="ja-JP" altLang="ja-JP" sz="1100">
              <a:solidFill>
                <a:schemeClr val="dk1"/>
              </a:solidFill>
              <a:effectLst/>
              <a:latin typeface="+mn-lt"/>
              <a:ea typeface="+mn-ea"/>
              <a:cs typeface="+mn-cs"/>
            </a:rPr>
            <a:t>いる。臨時的な要因として</a:t>
          </a:r>
          <a:r>
            <a:rPr kumimoji="1" lang="ja-JP" altLang="en-US" sz="1100">
              <a:solidFill>
                <a:schemeClr val="dk1"/>
              </a:solidFill>
              <a:effectLst/>
              <a:latin typeface="+mn-lt"/>
              <a:ea typeface="+mn-ea"/>
              <a:cs typeface="+mn-cs"/>
            </a:rPr>
            <a:t>は臨時特例給付金給付事業において</a:t>
          </a:r>
          <a:r>
            <a:rPr kumimoji="1" lang="en-US" altLang="ja-JP" sz="1100">
              <a:solidFill>
                <a:schemeClr val="dk1"/>
              </a:solidFill>
              <a:effectLst/>
              <a:latin typeface="+mn-lt"/>
              <a:ea typeface="+mn-ea"/>
              <a:cs typeface="+mn-cs"/>
            </a:rPr>
            <a:t>1,489</a:t>
          </a:r>
          <a:r>
            <a:rPr kumimoji="1" lang="ja-JP" altLang="en-US" sz="1100">
              <a:solidFill>
                <a:schemeClr val="dk1"/>
              </a:solidFill>
              <a:effectLst/>
              <a:latin typeface="+mn-lt"/>
              <a:ea typeface="+mn-ea"/>
              <a:cs typeface="+mn-cs"/>
            </a:rPr>
            <a:t>円の増、認定こども園整備事業補助金において</a:t>
          </a:r>
          <a:r>
            <a:rPr kumimoji="1" lang="en-US" altLang="ja-JP" sz="1100">
              <a:solidFill>
                <a:schemeClr val="dk1"/>
              </a:solidFill>
              <a:effectLst/>
              <a:latin typeface="+mn-lt"/>
              <a:ea typeface="+mn-ea"/>
              <a:cs typeface="+mn-cs"/>
            </a:rPr>
            <a:t>3,182</a:t>
          </a:r>
          <a:r>
            <a:rPr kumimoji="1" lang="ja-JP" altLang="en-US" sz="1100">
              <a:solidFill>
                <a:schemeClr val="dk1"/>
              </a:solidFill>
              <a:effectLst/>
              <a:latin typeface="+mn-lt"/>
              <a:ea typeface="+mn-ea"/>
              <a:cs typeface="+mn-cs"/>
            </a:rPr>
            <a:t>円の増</a:t>
          </a:r>
          <a:r>
            <a:rPr kumimoji="1" lang="ja-JP" altLang="ja-JP" sz="1100">
              <a:solidFill>
                <a:schemeClr val="dk1"/>
              </a:solidFill>
              <a:effectLst/>
              <a:latin typeface="+mn-lt"/>
              <a:ea typeface="+mn-ea"/>
              <a:cs typeface="+mn-cs"/>
            </a:rPr>
            <a:t>となっており、高齢化率が上昇している中で今後も増加する見込みである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予防事業および自立支援の展開により抑制に努める必要がある。衛生費では、平成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年度に竣工した</a:t>
          </a:r>
          <a:r>
            <a:rPr kumimoji="1" lang="ja-JP" altLang="en-US" sz="1100">
              <a:solidFill>
                <a:schemeClr val="dk1"/>
              </a:solidFill>
              <a:effectLst/>
              <a:latin typeface="+mn-lt"/>
              <a:ea typeface="+mn-ea"/>
              <a:cs typeface="+mn-cs"/>
            </a:rPr>
            <a:t>火葬場施設整備事業の終了により</a:t>
          </a:r>
          <a:r>
            <a:rPr kumimoji="1" lang="en-US" altLang="ja-JP" sz="1100">
              <a:solidFill>
                <a:schemeClr val="dk1"/>
              </a:solidFill>
              <a:effectLst/>
              <a:latin typeface="+mn-lt"/>
              <a:ea typeface="+mn-ea"/>
              <a:cs typeface="+mn-cs"/>
            </a:rPr>
            <a:t>3,145</a:t>
          </a:r>
          <a:r>
            <a:rPr kumimoji="1" lang="ja-JP" altLang="ja-JP" sz="1100">
              <a:solidFill>
                <a:schemeClr val="dk1"/>
              </a:solidFill>
              <a:effectLst/>
              <a:latin typeface="+mn-lt"/>
              <a:ea typeface="+mn-ea"/>
              <a:cs typeface="+mn-cs"/>
            </a:rPr>
            <a:t>円減少したが、広域行政で運営している</a:t>
          </a:r>
          <a:r>
            <a:rPr kumimoji="1" lang="ja-JP" altLang="en-US" sz="1100">
              <a:solidFill>
                <a:schemeClr val="dk1"/>
              </a:solidFill>
              <a:effectLst/>
              <a:latin typeface="+mn-lt"/>
              <a:ea typeface="+mn-ea"/>
              <a:cs typeface="+mn-cs"/>
            </a:rPr>
            <a:t>衛生センターゴミ処理施設整備のための積立金が</a:t>
          </a:r>
          <a:r>
            <a:rPr kumimoji="1" lang="en-US" altLang="ja-JP" sz="1100">
              <a:solidFill>
                <a:schemeClr val="dk1"/>
              </a:solidFill>
              <a:effectLst/>
              <a:latin typeface="+mn-lt"/>
              <a:ea typeface="+mn-ea"/>
              <a:cs typeface="+mn-cs"/>
            </a:rPr>
            <a:t>1,323</a:t>
          </a:r>
          <a:r>
            <a:rPr kumimoji="1" lang="ja-JP" altLang="en-US" sz="1100">
              <a:solidFill>
                <a:schemeClr val="dk1"/>
              </a:solidFill>
              <a:effectLst/>
              <a:latin typeface="+mn-lt"/>
              <a:ea typeface="+mn-ea"/>
              <a:cs typeface="+mn-cs"/>
            </a:rPr>
            <a:t>円の増となった</a:t>
          </a:r>
          <a:r>
            <a:rPr kumimoji="1" lang="ja-JP" altLang="ja-JP" sz="1100">
              <a:solidFill>
                <a:schemeClr val="dk1"/>
              </a:solidFill>
              <a:effectLst/>
              <a:latin typeface="+mn-lt"/>
              <a:ea typeface="+mn-ea"/>
              <a:cs typeface="+mn-cs"/>
            </a:rPr>
            <a:t>。農林水産業費においては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7,651</a:t>
          </a:r>
          <a:r>
            <a:rPr kumimoji="1" lang="ja-JP" altLang="en-US" sz="1100">
              <a:solidFill>
                <a:schemeClr val="dk1"/>
              </a:solidFill>
              <a:effectLst/>
              <a:latin typeface="+mn-lt"/>
              <a:ea typeface="+mn-ea"/>
              <a:cs typeface="+mn-cs"/>
            </a:rPr>
            <a:t>円の大幅な増となっているが、主要な要因としては農業振興等拠点施設の整備によるものである。</a:t>
          </a:r>
          <a:r>
            <a:rPr kumimoji="1" lang="ja-JP" altLang="ja-JP" sz="1100">
              <a:solidFill>
                <a:schemeClr val="dk1"/>
              </a:solidFill>
              <a:effectLst/>
              <a:latin typeface="+mn-lt"/>
              <a:ea typeface="+mn-ea"/>
              <a:cs typeface="+mn-cs"/>
            </a:rPr>
            <a:t>商工費では、国庫補助事業である</a:t>
          </a:r>
          <a:r>
            <a:rPr kumimoji="1" lang="ja-JP" altLang="en-US" sz="1100">
              <a:solidFill>
                <a:schemeClr val="dk1"/>
              </a:solidFill>
              <a:effectLst/>
              <a:latin typeface="+mn-lt"/>
              <a:ea typeface="+mn-ea"/>
              <a:cs typeface="+mn-cs"/>
            </a:rPr>
            <a:t>地域消費喚起のための経済対策活性化事業補助金、地域創生先行型事業として地域商店街活性化補助金等の減により対前年比</a:t>
          </a:r>
          <a:r>
            <a:rPr kumimoji="1" lang="en-US" altLang="ja-JP" sz="1100">
              <a:solidFill>
                <a:schemeClr val="dk1"/>
              </a:solidFill>
              <a:effectLst/>
              <a:latin typeface="+mn-lt"/>
              <a:ea typeface="+mn-ea"/>
              <a:cs typeface="+mn-cs"/>
            </a:rPr>
            <a:t>1,214</a:t>
          </a:r>
          <a:r>
            <a:rPr kumimoji="1" lang="ja-JP" altLang="en-US" sz="1100">
              <a:solidFill>
                <a:schemeClr val="dk1"/>
              </a:solidFill>
              <a:effectLst/>
              <a:latin typeface="+mn-lt"/>
              <a:ea typeface="+mn-ea"/>
              <a:cs typeface="+mn-cs"/>
            </a:rPr>
            <a:t>円の減となった。</a:t>
          </a:r>
          <a:r>
            <a:rPr kumimoji="1" lang="ja-JP" altLang="ja-JP" sz="1100">
              <a:solidFill>
                <a:schemeClr val="dk1"/>
              </a:solidFill>
              <a:effectLst/>
              <a:latin typeface="+mn-lt"/>
              <a:ea typeface="+mn-ea"/>
              <a:cs typeface="+mn-cs"/>
            </a:rPr>
            <a:t>土木費では、地方特定道路整備、</a:t>
          </a:r>
          <a:r>
            <a:rPr kumimoji="1" lang="ja-JP" altLang="en-US" sz="1100">
              <a:solidFill>
                <a:schemeClr val="dk1"/>
              </a:solidFill>
              <a:effectLst/>
              <a:latin typeface="+mn-lt"/>
              <a:ea typeface="+mn-ea"/>
              <a:cs typeface="+mn-cs"/>
            </a:rPr>
            <a:t>三雲駅周辺整備事業な</a:t>
          </a:r>
          <a:r>
            <a:rPr kumimoji="1" lang="ja-JP" altLang="ja-JP" sz="1100">
              <a:solidFill>
                <a:schemeClr val="dk1"/>
              </a:solidFill>
              <a:effectLst/>
              <a:latin typeface="+mn-lt"/>
              <a:ea typeface="+mn-ea"/>
              <a:cs typeface="+mn-cs"/>
            </a:rPr>
            <a:t>どの継続事業を実施して</a:t>
          </a:r>
          <a:r>
            <a:rPr kumimoji="1" lang="ja-JP" altLang="en-US" sz="1100">
              <a:solidFill>
                <a:schemeClr val="dk1"/>
              </a:solidFill>
              <a:effectLst/>
              <a:latin typeface="+mn-lt"/>
              <a:ea typeface="+mn-ea"/>
              <a:cs typeface="+mn-cs"/>
            </a:rPr>
            <a:t>おり、事業費の年度間調整を行っているものの決算額の増減は事業の進捗状況に影響を受けるため、前年度比</a:t>
          </a:r>
          <a:r>
            <a:rPr kumimoji="1" lang="en-US" altLang="ja-JP" sz="1100">
              <a:solidFill>
                <a:schemeClr val="dk1"/>
              </a:solidFill>
              <a:effectLst/>
              <a:latin typeface="+mn-lt"/>
              <a:ea typeface="+mn-ea"/>
              <a:cs typeface="+mn-cs"/>
            </a:rPr>
            <a:t>3,574</a:t>
          </a:r>
          <a:r>
            <a:rPr kumimoji="1" lang="ja-JP" altLang="en-US" sz="1100">
              <a:solidFill>
                <a:schemeClr val="dk1"/>
              </a:solidFill>
              <a:effectLst/>
              <a:latin typeface="+mn-lt"/>
              <a:ea typeface="+mn-ea"/>
              <a:cs typeface="+mn-cs"/>
            </a:rPr>
            <a:t>円の増となっている。</a:t>
          </a:r>
          <a:r>
            <a:rPr kumimoji="1" lang="ja-JP" altLang="ja-JP" sz="1100">
              <a:solidFill>
                <a:schemeClr val="dk1"/>
              </a:solidFill>
              <a:effectLst/>
              <a:latin typeface="+mn-lt"/>
              <a:ea typeface="+mn-ea"/>
              <a:cs typeface="+mn-cs"/>
            </a:rPr>
            <a:t>道路事業においては新規路線整備から既存路線の長寿命化対策への転換を行い抑制に努める。教育費においては新規事業として</a:t>
          </a:r>
          <a:r>
            <a:rPr kumimoji="1" lang="ja-JP" altLang="en-US" sz="1100">
              <a:solidFill>
                <a:schemeClr val="dk1"/>
              </a:solidFill>
              <a:effectLst/>
              <a:latin typeface="+mn-lt"/>
              <a:ea typeface="+mn-ea"/>
              <a:cs typeface="+mn-cs"/>
            </a:rPr>
            <a:t>甲西中学校改築事業</a:t>
          </a:r>
          <a:r>
            <a:rPr kumimoji="1" lang="en-US" altLang="ja-JP" sz="1100">
              <a:solidFill>
                <a:schemeClr val="dk1"/>
              </a:solidFill>
              <a:effectLst/>
              <a:latin typeface="+mn-lt"/>
              <a:ea typeface="+mn-ea"/>
              <a:cs typeface="+mn-cs"/>
            </a:rPr>
            <a:t>17,773</a:t>
          </a:r>
          <a:r>
            <a:rPr kumimoji="1" lang="ja-JP" altLang="en-US" sz="1100">
              <a:solidFill>
                <a:schemeClr val="dk1"/>
              </a:solidFill>
              <a:effectLst/>
              <a:latin typeface="+mn-lt"/>
              <a:ea typeface="+mn-ea"/>
              <a:cs typeface="+mn-cs"/>
            </a:rPr>
            <a:t>円の増となったものの、石部小学校建替事業、岩根小学校屋内運動場耐震化事業等の終了により前年比</a:t>
          </a:r>
          <a:r>
            <a:rPr kumimoji="1" lang="en-US" altLang="ja-JP" sz="1100">
              <a:solidFill>
                <a:schemeClr val="dk1"/>
              </a:solidFill>
              <a:effectLst/>
              <a:latin typeface="+mn-lt"/>
              <a:ea typeface="+mn-ea"/>
              <a:cs typeface="+mn-cs"/>
            </a:rPr>
            <a:t>12,432</a:t>
          </a:r>
          <a:r>
            <a:rPr kumimoji="1" lang="ja-JP" altLang="en-US" sz="1100">
              <a:solidFill>
                <a:schemeClr val="dk1"/>
              </a:solidFill>
              <a:effectLst/>
              <a:latin typeface="+mn-lt"/>
              <a:ea typeface="+mn-ea"/>
              <a:cs typeface="+mn-cs"/>
            </a:rPr>
            <a:t>円の減となり、</a:t>
          </a:r>
          <a:r>
            <a:rPr kumimoji="1" lang="ja-JP" altLang="ja-JP" sz="1100">
              <a:solidFill>
                <a:schemeClr val="dk1"/>
              </a:solidFill>
              <a:effectLst/>
              <a:latin typeface="+mn-lt"/>
              <a:ea typeface="+mn-ea"/>
              <a:cs typeface="+mn-cs"/>
            </a:rPr>
            <a:t>施設に</a:t>
          </a:r>
          <a:r>
            <a:rPr kumimoji="1" lang="ja-JP" altLang="en-US" sz="1100">
              <a:solidFill>
                <a:schemeClr val="dk1"/>
              </a:solidFill>
              <a:effectLst/>
              <a:latin typeface="+mn-lt"/>
              <a:ea typeface="+mn-ea"/>
              <a:cs typeface="+mn-cs"/>
            </a:rPr>
            <a:t>かか</a:t>
          </a:r>
          <a:r>
            <a:rPr kumimoji="1" lang="ja-JP" altLang="ja-JP" sz="1100">
              <a:solidFill>
                <a:schemeClr val="dk1"/>
              </a:solidFill>
              <a:effectLst/>
              <a:latin typeface="+mn-lt"/>
              <a:ea typeface="+mn-ea"/>
              <a:cs typeface="+mn-cs"/>
            </a:rPr>
            <a:t>る支出に一定の目途が立ったことから今後は大きく減少に転じることとなる。</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財政調整基金については、各年度とも</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億円を超える残高を保有しており、</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標準財政規模の</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％確保を目標とし取り組</a:t>
          </a:r>
          <a:r>
            <a:rPr kumimoji="1" lang="ja-JP" altLang="en-US" sz="1300">
              <a:solidFill>
                <a:schemeClr val="dk1"/>
              </a:solidFill>
              <a:effectLst/>
              <a:latin typeface="+mn-lt"/>
              <a:ea typeface="+mn-ea"/>
              <a:cs typeface="+mn-cs"/>
            </a:rPr>
            <a:t>む考えである。</a:t>
          </a:r>
          <a:r>
            <a:rPr kumimoji="1" lang="ja-JP" altLang="ja-JP" sz="1300">
              <a:solidFill>
                <a:schemeClr val="dk1"/>
              </a:solidFill>
              <a:effectLst/>
              <a:latin typeface="+mn-lt"/>
              <a:ea typeface="+mn-ea"/>
              <a:cs typeface="+mn-cs"/>
            </a:rPr>
            <a:t>実質収支については、各年度とも黒字を計上しており、健全な状態を維持しているものの、実質単年度収支については、義務教育施設の建替え事業等の大型投資的事業による財源の不足を財政調整基金等に依存したことにより</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年連続してのマイナスとなっている</a:t>
          </a:r>
          <a:r>
            <a:rPr kumimoji="1" lang="ja-JP" altLang="en-US" sz="1300">
              <a:solidFill>
                <a:schemeClr val="dk1"/>
              </a:solidFill>
              <a:effectLst/>
              <a:latin typeface="+mn-lt"/>
              <a:ea typeface="+mn-ea"/>
              <a:cs typeface="+mn-cs"/>
            </a:rPr>
            <a:t>。</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訪問看護ステーション事業特別会計については、民間事業所で受入が困難である重度患者の受け入れにより、患者一人当たりに対するコストがかかることから赤字傾向にある。また、その他の特別会計においても黒字で推移しているものの、一般会計からの繰入により維持しているところである。</a:t>
          </a:r>
          <a:endParaRPr lang="ja-JP" altLang="ja-JP" sz="1300">
            <a:effectLst/>
          </a:endParaRPr>
        </a:p>
        <a:p>
          <a:r>
            <a:rPr kumimoji="1" lang="ja-JP" altLang="ja-JP" sz="1300">
              <a:solidFill>
                <a:schemeClr val="dk1"/>
              </a:solidFill>
              <a:effectLst/>
              <a:latin typeface="+mn-lt"/>
              <a:ea typeface="+mn-ea"/>
              <a:cs typeface="+mn-cs"/>
            </a:rPr>
            <a:t>　繰出対象会計の収入確保を念頭に置き、独立採算の原則により繰出額を少しでも減少させるようしていかなければならない。</a:t>
          </a:r>
          <a:endParaRPr lang="ja-JP" altLang="ja-JP" sz="1300">
            <a:effectLst/>
          </a:endParaRPr>
        </a:p>
        <a:p>
          <a:r>
            <a:rPr kumimoji="1" lang="ja-JP" altLang="ja-JP" sz="1300">
              <a:solidFill>
                <a:schemeClr val="dk1"/>
              </a:solidFill>
              <a:effectLst/>
              <a:latin typeface="+mn-lt"/>
              <a:ea typeface="+mn-ea"/>
              <a:cs typeface="+mn-cs"/>
            </a:rPr>
            <a:t>　今後も、限りある予算の効率性を高め、適切な受益者負担となるよう健全な行財政運営及び経営管理を推進していく。</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20770431</v>
      </c>
      <c r="BO4" s="351"/>
      <c r="BP4" s="351"/>
      <c r="BQ4" s="351"/>
      <c r="BR4" s="351"/>
      <c r="BS4" s="351"/>
      <c r="BT4" s="351"/>
      <c r="BU4" s="352"/>
      <c r="BV4" s="350">
        <v>20911069</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2.5</v>
      </c>
      <c r="CU4" s="357"/>
      <c r="CV4" s="357"/>
      <c r="CW4" s="357"/>
      <c r="CX4" s="357"/>
      <c r="CY4" s="357"/>
      <c r="CZ4" s="357"/>
      <c r="DA4" s="358"/>
      <c r="DB4" s="356">
        <v>2.8</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20357207</v>
      </c>
      <c r="BO5" s="388"/>
      <c r="BP5" s="388"/>
      <c r="BQ5" s="388"/>
      <c r="BR5" s="388"/>
      <c r="BS5" s="388"/>
      <c r="BT5" s="388"/>
      <c r="BU5" s="389"/>
      <c r="BV5" s="387">
        <v>20450722</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92.4</v>
      </c>
      <c r="CU5" s="385"/>
      <c r="CV5" s="385"/>
      <c r="CW5" s="385"/>
      <c r="CX5" s="385"/>
      <c r="CY5" s="385"/>
      <c r="CZ5" s="385"/>
      <c r="DA5" s="386"/>
      <c r="DB5" s="384">
        <v>94.7</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413224</v>
      </c>
      <c r="BO6" s="388"/>
      <c r="BP6" s="388"/>
      <c r="BQ6" s="388"/>
      <c r="BR6" s="388"/>
      <c r="BS6" s="388"/>
      <c r="BT6" s="388"/>
      <c r="BU6" s="389"/>
      <c r="BV6" s="387">
        <v>460347</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99.9</v>
      </c>
      <c r="CU6" s="425"/>
      <c r="CV6" s="425"/>
      <c r="CW6" s="425"/>
      <c r="CX6" s="425"/>
      <c r="CY6" s="425"/>
      <c r="CZ6" s="425"/>
      <c r="DA6" s="426"/>
      <c r="DB6" s="424">
        <v>103.5</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103721</v>
      </c>
      <c r="BO7" s="388"/>
      <c r="BP7" s="388"/>
      <c r="BQ7" s="388"/>
      <c r="BR7" s="388"/>
      <c r="BS7" s="388"/>
      <c r="BT7" s="388"/>
      <c r="BU7" s="389"/>
      <c r="BV7" s="387">
        <v>121957</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12380337</v>
      </c>
      <c r="CU7" s="388"/>
      <c r="CV7" s="388"/>
      <c r="CW7" s="388"/>
      <c r="CX7" s="388"/>
      <c r="CY7" s="388"/>
      <c r="CZ7" s="388"/>
      <c r="DA7" s="389"/>
      <c r="DB7" s="387">
        <v>12232638</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309503</v>
      </c>
      <c r="BO8" s="388"/>
      <c r="BP8" s="388"/>
      <c r="BQ8" s="388"/>
      <c r="BR8" s="388"/>
      <c r="BS8" s="388"/>
      <c r="BT8" s="388"/>
      <c r="BU8" s="389"/>
      <c r="BV8" s="387">
        <v>338390</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0.85</v>
      </c>
      <c r="CU8" s="428"/>
      <c r="CV8" s="428"/>
      <c r="CW8" s="428"/>
      <c r="CX8" s="428"/>
      <c r="CY8" s="428"/>
      <c r="CZ8" s="428"/>
      <c r="DA8" s="429"/>
      <c r="DB8" s="427">
        <v>0.87</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54289</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-28887</v>
      </c>
      <c r="BO9" s="388"/>
      <c r="BP9" s="388"/>
      <c r="BQ9" s="388"/>
      <c r="BR9" s="388"/>
      <c r="BS9" s="388"/>
      <c r="BT9" s="388"/>
      <c r="BU9" s="389"/>
      <c r="BV9" s="387">
        <v>-1606</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16.5</v>
      </c>
      <c r="CU9" s="385"/>
      <c r="CV9" s="385"/>
      <c r="CW9" s="385"/>
      <c r="CX9" s="385"/>
      <c r="CY9" s="385"/>
      <c r="CZ9" s="385"/>
      <c r="DA9" s="386"/>
      <c r="DB9" s="384">
        <v>16.600000000000001</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54614</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2228</v>
      </c>
      <c r="BO10" s="388"/>
      <c r="BP10" s="388"/>
      <c r="BQ10" s="388"/>
      <c r="BR10" s="388"/>
      <c r="BS10" s="388"/>
      <c r="BT10" s="388"/>
      <c r="BU10" s="389"/>
      <c r="BV10" s="387">
        <v>2391</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c r="A12" s="140"/>
      <c r="B12" s="447" t="s">
        <v>113</v>
      </c>
      <c r="C12" s="448"/>
      <c r="D12" s="448"/>
      <c r="E12" s="448"/>
      <c r="F12" s="448"/>
      <c r="G12" s="448"/>
      <c r="H12" s="448"/>
      <c r="I12" s="448"/>
      <c r="J12" s="448"/>
      <c r="K12" s="449"/>
      <c r="L12" s="456" t="s">
        <v>114</v>
      </c>
      <c r="M12" s="457"/>
      <c r="N12" s="457"/>
      <c r="O12" s="457"/>
      <c r="P12" s="457"/>
      <c r="Q12" s="458"/>
      <c r="R12" s="459">
        <v>55104</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540000</v>
      </c>
      <c r="BO12" s="388"/>
      <c r="BP12" s="388"/>
      <c r="BQ12" s="388"/>
      <c r="BR12" s="388"/>
      <c r="BS12" s="388"/>
      <c r="BT12" s="388"/>
      <c r="BU12" s="389"/>
      <c r="BV12" s="387">
        <v>270000</v>
      </c>
      <c r="BW12" s="388"/>
      <c r="BX12" s="388"/>
      <c r="BY12" s="388"/>
      <c r="BZ12" s="388"/>
      <c r="CA12" s="388"/>
      <c r="CB12" s="388"/>
      <c r="CC12" s="389"/>
      <c r="CD12" s="390" t="s">
        <v>120</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122</v>
      </c>
      <c r="N13" s="476"/>
      <c r="O13" s="476"/>
      <c r="P13" s="476"/>
      <c r="Q13" s="477"/>
      <c r="R13" s="468">
        <v>52710</v>
      </c>
      <c r="S13" s="469"/>
      <c r="T13" s="469"/>
      <c r="U13" s="469"/>
      <c r="V13" s="470"/>
      <c r="W13" s="403" t="s">
        <v>123</v>
      </c>
      <c r="X13" s="404"/>
      <c r="Y13" s="404"/>
      <c r="Z13" s="404"/>
      <c r="AA13" s="404"/>
      <c r="AB13" s="394"/>
      <c r="AC13" s="438">
        <v>394</v>
      </c>
      <c r="AD13" s="439"/>
      <c r="AE13" s="439"/>
      <c r="AF13" s="439"/>
      <c r="AG13" s="478"/>
      <c r="AH13" s="438">
        <v>338</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-566659</v>
      </c>
      <c r="BO13" s="388"/>
      <c r="BP13" s="388"/>
      <c r="BQ13" s="388"/>
      <c r="BR13" s="388"/>
      <c r="BS13" s="388"/>
      <c r="BT13" s="388"/>
      <c r="BU13" s="389"/>
      <c r="BV13" s="387">
        <v>-269215</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10.6</v>
      </c>
      <c r="CU13" s="385"/>
      <c r="CV13" s="385"/>
      <c r="CW13" s="385"/>
      <c r="CX13" s="385"/>
      <c r="CY13" s="385"/>
      <c r="CZ13" s="385"/>
      <c r="DA13" s="386"/>
      <c r="DB13" s="384">
        <v>11.5</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54841</v>
      </c>
      <c r="S14" s="469"/>
      <c r="T14" s="469"/>
      <c r="U14" s="469"/>
      <c r="V14" s="470"/>
      <c r="W14" s="377"/>
      <c r="X14" s="378"/>
      <c r="Y14" s="378"/>
      <c r="Z14" s="378"/>
      <c r="AA14" s="378"/>
      <c r="AB14" s="367"/>
      <c r="AC14" s="471">
        <v>1.5</v>
      </c>
      <c r="AD14" s="472"/>
      <c r="AE14" s="472"/>
      <c r="AF14" s="472"/>
      <c r="AG14" s="473"/>
      <c r="AH14" s="471">
        <v>1.3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64.599999999999994</v>
      </c>
      <c r="CU14" s="483"/>
      <c r="CV14" s="483"/>
      <c r="CW14" s="483"/>
      <c r="CX14" s="483"/>
      <c r="CY14" s="483"/>
      <c r="CZ14" s="483"/>
      <c r="DA14" s="484"/>
      <c r="DB14" s="482">
        <v>64</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122</v>
      </c>
      <c r="N15" s="476"/>
      <c r="O15" s="476"/>
      <c r="P15" s="476"/>
      <c r="Q15" s="477"/>
      <c r="R15" s="468">
        <v>52616</v>
      </c>
      <c r="S15" s="469"/>
      <c r="T15" s="469"/>
      <c r="U15" s="469"/>
      <c r="V15" s="470"/>
      <c r="W15" s="403" t="s">
        <v>130</v>
      </c>
      <c r="X15" s="404"/>
      <c r="Y15" s="404"/>
      <c r="Z15" s="404"/>
      <c r="AA15" s="404"/>
      <c r="AB15" s="394"/>
      <c r="AC15" s="438">
        <v>11663</v>
      </c>
      <c r="AD15" s="439"/>
      <c r="AE15" s="439"/>
      <c r="AF15" s="439"/>
      <c r="AG15" s="478"/>
      <c r="AH15" s="438">
        <v>11931</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7471833</v>
      </c>
      <c r="BO15" s="351"/>
      <c r="BP15" s="351"/>
      <c r="BQ15" s="351"/>
      <c r="BR15" s="351"/>
      <c r="BS15" s="351"/>
      <c r="BT15" s="351"/>
      <c r="BU15" s="352"/>
      <c r="BV15" s="350">
        <v>7463851</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44.3</v>
      </c>
      <c r="AD16" s="472"/>
      <c r="AE16" s="472"/>
      <c r="AF16" s="472"/>
      <c r="AG16" s="473"/>
      <c r="AH16" s="471">
        <v>45.1</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8965164</v>
      </c>
      <c r="BO16" s="388"/>
      <c r="BP16" s="388"/>
      <c r="BQ16" s="388"/>
      <c r="BR16" s="388"/>
      <c r="BS16" s="388"/>
      <c r="BT16" s="388"/>
      <c r="BU16" s="389"/>
      <c r="BV16" s="387">
        <v>8680126</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14288</v>
      </c>
      <c r="AD17" s="439"/>
      <c r="AE17" s="439"/>
      <c r="AF17" s="439"/>
      <c r="AG17" s="478"/>
      <c r="AH17" s="438">
        <v>14211</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9580537</v>
      </c>
      <c r="BO17" s="388"/>
      <c r="BP17" s="388"/>
      <c r="BQ17" s="388"/>
      <c r="BR17" s="388"/>
      <c r="BS17" s="388"/>
      <c r="BT17" s="388"/>
      <c r="BU17" s="389"/>
      <c r="BV17" s="387">
        <v>9550327</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70.400000000000006</v>
      </c>
      <c r="M18" s="500"/>
      <c r="N18" s="500"/>
      <c r="O18" s="500"/>
      <c r="P18" s="500"/>
      <c r="Q18" s="500"/>
      <c r="R18" s="501"/>
      <c r="S18" s="501"/>
      <c r="T18" s="501"/>
      <c r="U18" s="501"/>
      <c r="V18" s="502"/>
      <c r="W18" s="405"/>
      <c r="X18" s="406"/>
      <c r="Y18" s="406"/>
      <c r="Z18" s="406"/>
      <c r="AA18" s="406"/>
      <c r="AB18" s="397"/>
      <c r="AC18" s="503">
        <v>54.2</v>
      </c>
      <c r="AD18" s="504"/>
      <c r="AE18" s="504"/>
      <c r="AF18" s="504"/>
      <c r="AG18" s="505"/>
      <c r="AH18" s="503">
        <v>53.7</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11481473</v>
      </c>
      <c r="BO18" s="388"/>
      <c r="BP18" s="388"/>
      <c r="BQ18" s="388"/>
      <c r="BR18" s="388"/>
      <c r="BS18" s="388"/>
      <c r="BT18" s="388"/>
      <c r="BU18" s="389"/>
      <c r="BV18" s="387">
        <v>11835327</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771</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13608001</v>
      </c>
      <c r="BO19" s="388"/>
      <c r="BP19" s="388"/>
      <c r="BQ19" s="388"/>
      <c r="BR19" s="388"/>
      <c r="BS19" s="388"/>
      <c r="BT19" s="388"/>
      <c r="BU19" s="389"/>
      <c r="BV19" s="387">
        <v>13635890</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21286</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27098599</v>
      </c>
      <c r="BO23" s="388"/>
      <c r="BP23" s="388"/>
      <c r="BQ23" s="388"/>
      <c r="BR23" s="388"/>
      <c r="BS23" s="388"/>
      <c r="BT23" s="388"/>
      <c r="BU23" s="389"/>
      <c r="BV23" s="387">
        <v>26490519</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7600</v>
      </c>
      <c r="R24" s="439"/>
      <c r="S24" s="439"/>
      <c r="T24" s="439"/>
      <c r="U24" s="439"/>
      <c r="V24" s="478"/>
      <c r="W24" s="533"/>
      <c r="X24" s="521"/>
      <c r="Y24" s="522"/>
      <c r="Z24" s="437" t="s">
        <v>154</v>
      </c>
      <c r="AA24" s="417"/>
      <c r="AB24" s="417"/>
      <c r="AC24" s="417"/>
      <c r="AD24" s="417"/>
      <c r="AE24" s="417"/>
      <c r="AF24" s="417"/>
      <c r="AG24" s="418"/>
      <c r="AH24" s="438">
        <v>380</v>
      </c>
      <c r="AI24" s="439"/>
      <c r="AJ24" s="439"/>
      <c r="AK24" s="439"/>
      <c r="AL24" s="478"/>
      <c r="AM24" s="438">
        <v>1175720</v>
      </c>
      <c r="AN24" s="439"/>
      <c r="AO24" s="439"/>
      <c r="AP24" s="439"/>
      <c r="AQ24" s="439"/>
      <c r="AR24" s="478"/>
      <c r="AS24" s="438">
        <v>3094</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21934774</v>
      </c>
      <c r="BO24" s="388"/>
      <c r="BP24" s="388"/>
      <c r="BQ24" s="388"/>
      <c r="BR24" s="388"/>
      <c r="BS24" s="388"/>
      <c r="BT24" s="388"/>
      <c r="BU24" s="389"/>
      <c r="BV24" s="387">
        <v>20597157</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6500</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4846386</v>
      </c>
      <c r="BO25" s="351"/>
      <c r="BP25" s="351"/>
      <c r="BQ25" s="351"/>
      <c r="BR25" s="351"/>
      <c r="BS25" s="351"/>
      <c r="BT25" s="351"/>
      <c r="BU25" s="352"/>
      <c r="BV25" s="350">
        <v>6096507</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6200</v>
      </c>
      <c r="R26" s="439"/>
      <c r="S26" s="439"/>
      <c r="T26" s="439"/>
      <c r="U26" s="439"/>
      <c r="V26" s="478"/>
      <c r="W26" s="533"/>
      <c r="X26" s="521"/>
      <c r="Y26" s="522"/>
      <c r="Z26" s="437" t="s">
        <v>160</v>
      </c>
      <c r="AA26" s="543"/>
      <c r="AB26" s="543"/>
      <c r="AC26" s="543"/>
      <c r="AD26" s="543"/>
      <c r="AE26" s="543"/>
      <c r="AF26" s="543"/>
      <c r="AG26" s="544"/>
      <c r="AH26" s="438">
        <v>16</v>
      </c>
      <c r="AI26" s="439"/>
      <c r="AJ26" s="439"/>
      <c r="AK26" s="439"/>
      <c r="AL26" s="478"/>
      <c r="AM26" s="438">
        <v>46704</v>
      </c>
      <c r="AN26" s="439"/>
      <c r="AO26" s="439"/>
      <c r="AP26" s="439"/>
      <c r="AQ26" s="439"/>
      <c r="AR26" s="478"/>
      <c r="AS26" s="438">
        <v>2919</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4400</v>
      </c>
      <c r="R27" s="439"/>
      <c r="S27" s="439"/>
      <c r="T27" s="439"/>
      <c r="U27" s="439"/>
      <c r="V27" s="478"/>
      <c r="W27" s="533"/>
      <c r="X27" s="521"/>
      <c r="Y27" s="522"/>
      <c r="Z27" s="437" t="s">
        <v>163</v>
      </c>
      <c r="AA27" s="417"/>
      <c r="AB27" s="417"/>
      <c r="AC27" s="417"/>
      <c r="AD27" s="417"/>
      <c r="AE27" s="417"/>
      <c r="AF27" s="417"/>
      <c r="AG27" s="418"/>
      <c r="AH27" s="438">
        <v>21</v>
      </c>
      <c r="AI27" s="439"/>
      <c r="AJ27" s="439"/>
      <c r="AK27" s="439"/>
      <c r="AL27" s="478"/>
      <c r="AM27" s="438">
        <v>76530</v>
      </c>
      <c r="AN27" s="439"/>
      <c r="AO27" s="439"/>
      <c r="AP27" s="439"/>
      <c r="AQ27" s="439"/>
      <c r="AR27" s="478"/>
      <c r="AS27" s="438">
        <v>3644</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522955</v>
      </c>
      <c r="BO27" s="557"/>
      <c r="BP27" s="557"/>
      <c r="BQ27" s="557"/>
      <c r="BR27" s="557"/>
      <c r="BS27" s="557"/>
      <c r="BT27" s="557"/>
      <c r="BU27" s="558"/>
      <c r="BV27" s="556">
        <v>522768</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3800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1309218</v>
      </c>
      <c r="BO28" s="351"/>
      <c r="BP28" s="351"/>
      <c r="BQ28" s="351"/>
      <c r="BR28" s="351"/>
      <c r="BS28" s="351"/>
      <c r="BT28" s="351"/>
      <c r="BU28" s="352"/>
      <c r="BV28" s="350">
        <v>1596990</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16</v>
      </c>
      <c r="M29" s="439"/>
      <c r="N29" s="439"/>
      <c r="O29" s="439"/>
      <c r="P29" s="478"/>
      <c r="Q29" s="438">
        <v>3500</v>
      </c>
      <c r="R29" s="439"/>
      <c r="S29" s="439"/>
      <c r="T29" s="439"/>
      <c r="U29" s="439"/>
      <c r="V29" s="478"/>
      <c r="W29" s="534"/>
      <c r="X29" s="535"/>
      <c r="Y29" s="536"/>
      <c r="Z29" s="437" t="s">
        <v>170</v>
      </c>
      <c r="AA29" s="417"/>
      <c r="AB29" s="417"/>
      <c r="AC29" s="417"/>
      <c r="AD29" s="417"/>
      <c r="AE29" s="417"/>
      <c r="AF29" s="417"/>
      <c r="AG29" s="418"/>
      <c r="AH29" s="438">
        <v>401</v>
      </c>
      <c r="AI29" s="439"/>
      <c r="AJ29" s="439"/>
      <c r="AK29" s="439"/>
      <c r="AL29" s="478"/>
      <c r="AM29" s="438">
        <v>1252250</v>
      </c>
      <c r="AN29" s="439"/>
      <c r="AO29" s="439"/>
      <c r="AP29" s="439"/>
      <c r="AQ29" s="439"/>
      <c r="AR29" s="478"/>
      <c r="AS29" s="438">
        <v>3123</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190369</v>
      </c>
      <c r="BO29" s="388"/>
      <c r="BP29" s="388"/>
      <c r="BQ29" s="388"/>
      <c r="BR29" s="388"/>
      <c r="BS29" s="388"/>
      <c r="BT29" s="388"/>
      <c r="BU29" s="389"/>
      <c r="BV29" s="387">
        <v>190205</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99.9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2071208</v>
      </c>
      <c r="BO30" s="557"/>
      <c r="BP30" s="557"/>
      <c r="BQ30" s="557"/>
      <c r="BR30" s="557"/>
      <c r="BS30" s="557"/>
      <c r="BT30" s="557"/>
      <c r="BU30" s="558"/>
      <c r="BV30" s="556">
        <v>2069118</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IF('各会計、関係団体の財政状況及び健全化判断比率'!B33="","",'各会計、関係団体の財政状況及び健全化判断比率'!B33)</f>
        <v>水道事業会計</v>
      </c>
      <c r="AP34" s="569"/>
      <c r="AQ34" s="569"/>
      <c r="AR34" s="569"/>
      <c r="AS34" s="569"/>
      <c r="AT34" s="569"/>
      <c r="AU34" s="569"/>
      <c r="AV34" s="569"/>
      <c r="AW34" s="569"/>
      <c r="AX34" s="569"/>
      <c r="AY34" s="569"/>
      <c r="AZ34" s="569"/>
      <c r="BA34" s="569"/>
      <c r="BB34" s="569"/>
      <c r="BC34" s="569"/>
      <c r="BD34" s="167"/>
      <c r="BE34" s="568" t="str">
        <f>IF(BG34="","",MAX(C34:D43,U34:V43,AM34:AN43)+1)</f>
        <v/>
      </c>
      <c r="BF34" s="568"/>
      <c r="BG34" s="569"/>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滋賀県市町村職員退職手当組合　一般会計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湖南市文化体育振興事業団</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国民健康保険診療所特別会計</v>
      </c>
      <c r="X35" s="569"/>
      <c r="Y35" s="569"/>
      <c r="Z35" s="569"/>
      <c r="AA35" s="569"/>
      <c r="AB35" s="569"/>
      <c r="AC35" s="569"/>
      <c r="AD35" s="569"/>
      <c r="AE35" s="569"/>
      <c r="AF35" s="569"/>
      <c r="AG35" s="569"/>
      <c r="AH35" s="569"/>
      <c r="AI35" s="569"/>
      <c r="AJ35" s="569"/>
      <c r="AK35" s="569"/>
      <c r="AL35" s="167"/>
      <c r="AM35" s="568">
        <f t="shared" ref="AM35:AM43" si="0">IF(AO35="","",AM34+1)</f>
        <v>8</v>
      </c>
      <c r="AN35" s="568"/>
      <c r="AO35" s="569" t="str">
        <f>IF('各会計、関係団体の財政状況及び健全化判断比率'!B34="","",'各会計、関係団体の財政状況及び健全化判断比率'!B34)</f>
        <v>下水道事業会計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公立甲賀病院組合　一般会計</v>
      </c>
      <c r="BZ35" s="569"/>
      <c r="CA35" s="569"/>
      <c r="CB35" s="569"/>
      <c r="CC35" s="569"/>
      <c r="CD35" s="569"/>
      <c r="CE35" s="569"/>
      <c r="CF35" s="569"/>
      <c r="CG35" s="569"/>
      <c r="CH35" s="569"/>
      <c r="CI35" s="569"/>
      <c r="CJ35" s="569"/>
      <c r="CK35" s="569"/>
      <c r="CL35" s="569"/>
      <c r="CM35" s="569"/>
      <c r="CN35" s="167"/>
      <c r="CO35" s="568">
        <f t="shared" ref="CO35:CO43" si="3">IF(CQ35="","",CO34+1)</f>
        <v>18</v>
      </c>
      <c r="CP35" s="568"/>
      <c r="CQ35" s="569" t="str">
        <f>IF('各会計、関係団体の財政状況及び健全化判断比率'!BS8="","",'各会計、関係団体の財政状況及び健全化判断比率'!BS8)</f>
        <v>石部公共サービス</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公立甲賀病院組合　病院事業会計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後期高齢者医療特別会計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滋賀県市町村交通災害共済組合　一般会計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f t="shared" si="4"/>
        <v>6</v>
      </c>
      <c r="V38" s="568"/>
      <c r="W38" s="569" t="str">
        <f>IF('各会計、関係団体の財政状況及び健全化判断比率'!B32="","",'各会計、関係団体の財政状況及び健全化判断比率'!B32)</f>
        <v>訪問看護ステーション事業特別会計</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甲賀広域行政組合　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滋賀県市町村職員研修センター　一般会計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15</v>
      </c>
      <c r="BX40" s="568"/>
      <c r="BY40" s="569" t="str">
        <f>IF('各会計、関係団体の財政状況及び健全化判断比率'!B74="","",'各会計、関係団体の財政状況及び健全化判断比率'!B74)</f>
        <v>滋賀県後期高齢者医療広域連合　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16</v>
      </c>
      <c r="BX41" s="568"/>
      <c r="BY41" s="569" t="str">
        <f>IF('各会計、関係団体の財政状況及び健全化判断比率'!B75="","",'各会計、関係団体の財政状況及び健全化判断比率'!B75)</f>
        <v>滋賀県後期高齢者医療広域連合　後期高齢者医療特別会計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4" t="s">
        <v>527</v>
      </c>
      <c r="D34" s="1154"/>
      <c r="E34" s="1155"/>
      <c r="F34" s="32">
        <v>6.09</v>
      </c>
      <c r="G34" s="33">
        <v>6.23</v>
      </c>
      <c r="H34" s="33">
        <v>6.78</v>
      </c>
      <c r="I34" s="33">
        <v>6.51</v>
      </c>
      <c r="J34" s="34">
        <v>7.52</v>
      </c>
      <c r="K34" s="22"/>
      <c r="L34" s="22"/>
      <c r="M34" s="22"/>
      <c r="N34" s="22"/>
      <c r="O34" s="22"/>
      <c r="P34" s="22"/>
    </row>
    <row r="35" spans="1:16" ht="39" customHeight="1">
      <c r="A35" s="22"/>
      <c r="B35" s="35"/>
      <c r="C35" s="1148" t="s">
        <v>528</v>
      </c>
      <c r="D35" s="1149"/>
      <c r="E35" s="1150"/>
      <c r="F35" s="36">
        <v>4.17</v>
      </c>
      <c r="G35" s="37">
        <v>3.52</v>
      </c>
      <c r="H35" s="37">
        <v>2.98</v>
      </c>
      <c r="I35" s="37">
        <v>2.76</v>
      </c>
      <c r="J35" s="38">
        <v>2.4900000000000002</v>
      </c>
      <c r="K35" s="22"/>
      <c r="L35" s="22"/>
      <c r="M35" s="22"/>
      <c r="N35" s="22"/>
      <c r="O35" s="22"/>
      <c r="P35" s="22"/>
    </row>
    <row r="36" spans="1:16" ht="39" customHeight="1">
      <c r="A36" s="22"/>
      <c r="B36" s="35"/>
      <c r="C36" s="1148" t="s">
        <v>529</v>
      </c>
      <c r="D36" s="1149"/>
      <c r="E36" s="1150"/>
      <c r="F36" s="36">
        <v>1.5</v>
      </c>
      <c r="G36" s="37">
        <v>0.98</v>
      </c>
      <c r="H36" s="37">
        <v>2.66</v>
      </c>
      <c r="I36" s="37">
        <v>1.06</v>
      </c>
      <c r="J36" s="38">
        <v>0.88</v>
      </c>
      <c r="K36" s="22"/>
      <c r="L36" s="22"/>
      <c r="M36" s="22"/>
      <c r="N36" s="22"/>
      <c r="O36" s="22"/>
      <c r="P36" s="22"/>
    </row>
    <row r="37" spans="1:16" ht="39" customHeight="1">
      <c r="A37" s="22"/>
      <c r="B37" s="35"/>
      <c r="C37" s="1148" t="s">
        <v>530</v>
      </c>
      <c r="D37" s="1149"/>
      <c r="E37" s="1150"/>
      <c r="F37" s="36">
        <v>0.21</v>
      </c>
      <c r="G37" s="37">
        <v>0.06</v>
      </c>
      <c r="H37" s="37">
        <v>0.56999999999999995</v>
      </c>
      <c r="I37" s="37">
        <v>0.26</v>
      </c>
      <c r="J37" s="38">
        <v>0.63</v>
      </c>
      <c r="K37" s="22"/>
      <c r="L37" s="22"/>
      <c r="M37" s="22"/>
      <c r="N37" s="22"/>
      <c r="O37" s="22"/>
      <c r="P37" s="22"/>
    </row>
    <row r="38" spans="1:16" ht="39" customHeight="1">
      <c r="A38" s="22"/>
      <c r="B38" s="35"/>
      <c r="C38" s="1148" t="s">
        <v>531</v>
      </c>
      <c r="D38" s="1149"/>
      <c r="E38" s="1150"/>
      <c r="F38" s="36" t="s">
        <v>478</v>
      </c>
      <c r="G38" s="37" t="s">
        <v>478</v>
      </c>
      <c r="H38" s="37" t="s">
        <v>478</v>
      </c>
      <c r="I38" s="37" t="s">
        <v>478</v>
      </c>
      <c r="J38" s="38">
        <v>0.48</v>
      </c>
      <c r="K38" s="22"/>
      <c r="L38" s="22"/>
      <c r="M38" s="22"/>
      <c r="N38" s="22"/>
      <c r="O38" s="22"/>
      <c r="P38" s="22"/>
    </row>
    <row r="39" spans="1:16" ht="39" customHeight="1">
      <c r="A39" s="22"/>
      <c r="B39" s="35"/>
      <c r="C39" s="1148" t="s">
        <v>532</v>
      </c>
      <c r="D39" s="1149"/>
      <c r="E39" s="1150"/>
      <c r="F39" s="36" t="s">
        <v>533</v>
      </c>
      <c r="G39" s="37">
        <v>0.02</v>
      </c>
      <c r="H39" s="37">
        <v>0.22</v>
      </c>
      <c r="I39" s="37">
        <v>0.22</v>
      </c>
      <c r="J39" s="38">
        <v>0.15</v>
      </c>
      <c r="K39" s="22"/>
      <c r="L39" s="22"/>
      <c r="M39" s="22"/>
      <c r="N39" s="22"/>
      <c r="O39" s="22"/>
      <c r="P39" s="22"/>
    </row>
    <row r="40" spans="1:16" ht="39" customHeight="1">
      <c r="A40" s="22"/>
      <c r="B40" s="35"/>
      <c r="C40" s="1148" t="s">
        <v>534</v>
      </c>
      <c r="D40" s="1149"/>
      <c r="E40" s="1150"/>
      <c r="F40" s="36">
        <v>0</v>
      </c>
      <c r="G40" s="37">
        <v>0</v>
      </c>
      <c r="H40" s="37">
        <v>0.09</v>
      </c>
      <c r="I40" s="37">
        <v>0.09</v>
      </c>
      <c r="J40" s="38">
        <v>0.08</v>
      </c>
      <c r="K40" s="22"/>
      <c r="L40" s="22"/>
      <c r="M40" s="22"/>
      <c r="N40" s="22"/>
      <c r="O40" s="22"/>
      <c r="P40" s="22"/>
    </row>
    <row r="41" spans="1:16" ht="39" customHeight="1">
      <c r="A41" s="22"/>
      <c r="B41" s="35"/>
      <c r="C41" s="1148" t="s">
        <v>535</v>
      </c>
      <c r="D41" s="1149"/>
      <c r="E41" s="1150"/>
      <c r="F41" s="36" t="s">
        <v>536</v>
      </c>
      <c r="G41" s="37" t="s">
        <v>537</v>
      </c>
      <c r="H41" s="37" t="s">
        <v>537</v>
      </c>
      <c r="I41" s="37" t="s">
        <v>538</v>
      </c>
      <c r="J41" s="38">
        <v>0</v>
      </c>
      <c r="K41" s="22"/>
      <c r="L41" s="22"/>
      <c r="M41" s="22"/>
      <c r="N41" s="22"/>
      <c r="O41" s="22"/>
      <c r="P41" s="22"/>
    </row>
    <row r="42" spans="1:16" ht="39" customHeight="1">
      <c r="A42" s="22"/>
      <c r="B42" s="39"/>
      <c r="C42" s="1148" t="s">
        <v>539</v>
      </c>
      <c r="D42" s="1149"/>
      <c r="E42" s="1150"/>
      <c r="F42" s="36" t="s">
        <v>540</v>
      </c>
      <c r="G42" s="37" t="s">
        <v>541</v>
      </c>
      <c r="H42" s="37" t="s">
        <v>541</v>
      </c>
      <c r="I42" s="37" t="s">
        <v>478</v>
      </c>
      <c r="J42" s="38" t="s">
        <v>478</v>
      </c>
      <c r="K42" s="22"/>
      <c r="L42" s="22"/>
      <c r="M42" s="22"/>
      <c r="N42" s="22"/>
      <c r="O42" s="22"/>
      <c r="P42" s="22"/>
    </row>
    <row r="43" spans="1:16" ht="39" customHeight="1" thickBot="1">
      <c r="A43" s="22"/>
      <c r="B43" s="40"/>
      <c r="C43" s="1151" t="s">
        <v>542</v>
      </c>
      <c r="D43" s="1152"/>
      <c r="E43" s="1153"/>
      <c r="F43" s="41">
        <v>0.59</v>
      </c>
      <c r="G43" s="42">
        <v>0.91</v>
      </c>
      <c r="H43" s="42">
        <v>0.55000000000000004</v>
      </c>
      <c r="I43" s="42">
        <v>1.0900000000000001</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4" t="s">
        <v>11</v>
      </c>
      <c r="C45" s="1165"/>
      <c r="D45" s="58"/>
      <c r="E45" s="1170" t="s">
        <v>12</v>
      </c>
      <c r="F45" s="1170"/>
      <c r="G45" s="1170"/>
      <c r="H45" s="1170"/>
      <c r="I45" s="1170"/>
      <c r="J45" s="1171"/>
      <c r="K45" s="59">
        <v>2028</v>
      </c>
      <c r="L45" s="60">
        <v>2297</v>
      </c>
      <c r="M45" s="60">
        <v>2391</v>
      </c>
      <c r="N45" s="60">
        <v>2295</v>
      </c>
      <c r="O45" s="61">
        <v>2273</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648</v>
      </c>
      <c r="L48" s="64">
        <v>660</v>
      </c>
      <c r="M48" s="64">
        <v>607</v>
      </c>
      <c r="N48" s="64">
        <v>610</v>
      </c>
      <c r="O48" s="65">
        <v>447</v>
      </c>
      <c r="P48" s="48"/>
      <c r="Q48" s="48"/>
      <c r="R48" s="48"/>
      <c r="S48" s="48"/>
      <c r="T48" s="48"/>
      <c r="U48" s="48"/>
    </row>
    <row r="49" spans="1:21" ht="30.75" customHeight="1">
      <c r="A49" s="48"/>
      <c r="B49" s="1166"/>
      <c r="C49" s="1167"/>
      <c r="D49" s="62"/>
      <c r="E49" s="1158" t="s">
        <v>16</v>
      </c>
      <c r="F49" s="1158"/>
      <c r="G49" s="1158"/>
      <c r="H49" s="1158"/>
      <c r="I49" s="1158"/>
      <c r="J49" s="1159"/>
      <c r="K49" s="63">
        <v>181</v>
      </c>
      <c r="L49" s="64">
        <v>183</v>
      </c>
      <c r="M49" s="64">
        <v>244</v>
      </c>
      <c r="N49" s="64">
        <v>242</v>
      </c>
      <c r="O49" s="65">
        <v>283</v>
      </c>
      <c r="P49" s="48"/>
      <c r="Q49" s="48"/>
      <c r="R49" s="48"/>
      <c r="S49" s="48"/>
      <c r="T49" s="48"/>
      <c r="U49" s="48"/>
    </row>
    <row r="50" spans="1:21" ht="30.75" customHeight="1">
      <c r="A50" s="48"/>
      <c r="B50" s="1166"/>
      <c r="C50" s="1167"/>
      <c r="D50" s="62"/>
      <c r="E50" s="1158" t="s">
        <v>17</v>
      </c>
      <c r="F50" s="1158"/>
      <c r="G50" s="1158"/>
      <c r="H50" s="1158"/>
      <c r="I50" s="1158"/>
      <c r="J50" s="1159"/>
      <c r="K50" s="63">
        <v>5</v>
      </c>
      <c r="L50" s="64">
        <v>5</v>
      </c>
      <c r="M50" s="64">
        <v>5</v>
      </c>
      <c r="N50" s="64" t="s">
        <v>478</v>
      </c>
      <c r="O50" s="65" t="s">
        <v>478</v>
      </c>
      <c r="P50" s="48"/>
      <c r="Q50" s="48"/>
      <c r="R50" s="48"/>
      <c r="S50" s="48"/>
      <c r="T50" s="48"/>
      <c r="U50" s="48"/>
    </row>
    <row r="51" spans="1:21" ht="30.75" customHeight="1">
      <c r="A51" s="48"/>
      <c r="B51" s="1168"/>
      <c r="C51" s="1169"/>
      <c r="D51" s="66"/>
      <c r="E51" s="1158" t="s">
        <v>18</v>
      </c>
      <c r="F51" s="1158"/>
      <c r="G51" s="1158"/>
      <c r="H51" s="1158"/>
      <c r="I51" s="1158"/>
      <c r="J51" s="1159"/>
      <c r="K51" s="63">
        <v>1</v>
      </c>
      <c r="L51" s="64">
        <v>1</v>
      </c>
      <c r="M51" s="64">
        <v>1</v>
      </c>
      <c r="N51" s="64">
        <v>1</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1779</v>
      </c>
      <c r="L52" s="64">
        <v>1982</v>
      </c>
      <c r="M52" s="64">
        <v>2049</v>
      </c>
      <c r="N52" s="64">
        <v>2010</v>
      </c>
      <c r="O52" s="65">
        <v>2095</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1084</v>
      </c>
      <c r="L53" s="69">
        <v>1164</v>
      </c>
      <c r="M53" s="69">
        <v>1199</v>
      </c>
      <c r="N53" s="69">
        <v>1138</v>
      </c>
      <c r="O53" s="70">
        <v>908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2" t="s">
        <v>24</v>
      </c>
      <c r="C41" s="1173"/>
      <c r="D41" s="81"/>
      <c r="E41" s="1178" t="s">
        <v>25</v>
      </c>
      <c r="F41" s="1178"/>
      <c r="G41" s="1178"/>
      <c r="H41" s="1179"/>
      <c r="I41" s="82">
        <v>22785</v>
      </c>
      <c r="J41" s="83">
        <v>23505</v>
      </c>
      <c r="K41" s="83">
        <v>24803</v>
      </c>
      <c r="L41" s="83">
        <v>26491</v>
      </c>
      <c r="M41" s="84">
        <v>27099</v>
      </c>
    </row>
    <row r="42" spans="2:13" ht="27.75" customHeight="1">
      <c r="B42" s="1174"/>
      <c r="C42" s="1175"/>
      <c r="D42" s="85"/>
      <c r="E42" s="1180" t="s">
        <v>26</v>
      </c>
      <c r="F42" s="1180"/>
      <c r="G42" s="1180"/>
      <c r="H42" s="1181"/>
      <c r="I42" s="86">
        <v>11</v>
      </c>
      <c r="J42" s="87">
        <v>5</v>
      </c>
      <c r="K42" s="87" t="s">
        <v>478</v>
      </c>
      <c r="L42" s="87" t="s">
        <v>478</v>
      </c>
      <c r="M42" s="88" t="s">
        <v>478</v>
      </c>
    </row>
    <row r="43" spans="2:13" ht="27.75" customHeight="1">
      <c r="B43" s="1174"/>
      <c r="C43" s="1175"/>
      <c r="D43" s="85"/>
      <c r="E43" s="1180" t="s">
        <v>27</v>
      </c>
      <c r="F43" s="1180"/>
      <c r="G43" s="1180"/>
      <c r="H43" s="1181"/>
      <c r="I43" s="86">
        <v>8916</v>
      </c>
      <c r="J43" s="87">
        <v>9157</v>
      </c>
      <c r="K43" s="87">
        <v>8614</v>
      </c>
      <c r="L43" s="87">
        <v>8319</v>
      </c>
      <c r="M43" s="88">
        <v>7285</v>
      </c>
    </row>
    <row r="44" spans="2:13" ht="27.75" customHeight="1">
      <c r="B44" s="1174"/>
      <c r="C44" s="1175"/>
      <c r="D44" s="85"/>
      <c r="E44" s="1180" t="s">
        <v>28</v>
      </c>
      <c r="F44" s="1180"/>
      <c r="G44" s="1180"/>
      <c r="H44" s="1181"/>
      <c r="I44" s="86">
        <v>2695</v>
      </c>
      <c r="J44" s="87">
        <v>2935</v>
      </c>
      <c r="K44" s="87">
        <v>2639</v>
      </c>
      <c r="L44" s="87">
        <v>2267</v>
      </c>
      <c r="M44" s="88">
        <v>2062</v>
      </c>
    </row>
    <row r="45" spans="2:13" ht="27.75" customHeight="1">
      <c r="B45" s="1174"/>
      <c r="C45" s="1175"/>
      <c r="D45" s="85"/>
      <c r="E45" s="1180" t="s">
        <v>29</v>
      </c>
      <c r="F45" s="1180"/>
      <c r="G45" s="1180"/>
      <c r="H45" s="1181"/>
      <c r="I45" s="86">
        <v>773</v>
      </c>
      <c r="J45" s="87">
        <v>931</v>
      </c>
      <c r="K45" s="87">
        <v>694</v>
      </c>
      <c r="L45" s="87">
        <v>638</v>
      </c>
      <c r="M45" s="88">
        <v>832</v>
      </c>
    </row>
    <row r="46" spans="2:13" ht="27.75" customHeight="1">
      <c r="B46" s="1174"/>
      <c r="C46" s="1175"/>
      <c r="D46" s="89"/>
      <c r="E46" s="1180" t="s">
        <v>30</v>
      </c>
      <c r="F46" s="1180"/>
      <c r="G46" s="1180"/>
      <c r="H46" s="1181"/>
      <c r="I46" s="86" t="s">
        <v>478</v>
      </c>
      <c r="J46" s="87" t="s">
        <v>478</v>
      </c>
      <c r="K46" s="87" t="s">
        <v>478</v>
      </c>
      <c r="L46" s="87" t="s">
        <v>478</v>
      </c>
      <c r="M46" s="88" t="s">
        <v>478</v>
      </c>
    </row>
    <row r="47" spans="2:13" ht="27.75" customHeight="1">
      <c r="B47" s="1174"/>
      <c r="C47" s="1175"/>
      <c r="D47" s="90"/>
      <c r="E47" s="1182" t="s">
        <v>31</v>
      </c>
      <c r="F47" s="1183"/>
      <c r="G47" s="1183"/>
      <c r="H47" s="1184"/>
      <c r="I47" s="86" t="s">
        <v>478</v>
      </c>
      <c r="J47" s="87" t="s">
        <v>478</v>
      </c>
      <c r="K47" s="87" t="s">
        <v>478</v>
      </c>
      <c r="L47" s="87" t="s">
        <v>478</v>
      </c>
      <c r="M47" s="88" t="s">
        <v>478</v>
      </c>
    </row>
    <row r="48" spans="2:13" ht="27.75" customHeight="1">
      <c r="B48" s="1174"/>
      <c r="C48" s="1175"/>
      <c r="D48" s="85"/>
      <c r="E48" s="1180" t="s">
        <v>32</v>
      </c>
      <c r="F48" s="1180"/>
      <c r="G48" s="1180"/>
      <c r="H48" s="1181"/>
      <c r="I48" s="86" t="s">
        <v>478</v>
      </c>
      <c r="J48" s="87" t="s">
        <v>478</v>
      </c>
      <c r="K48" s="87" t="s">
        <v>478</v>
      </c>
      <c r="L48" s="87" t="s">
        <v>478</v>
      </c>
      <c r="M48" s="88" t="s">
        <v>478</v>
      </c>
    </row>
    <row r="49" spans="2:13" ht="27.75" customHeight="1">
      <c r="B49" s="1176"/>
      <c r="C49" s="1177"/>
      <c r="D49" s="85"/>
      <c r="E49" s="1180" t="s">
        <v>33</v>
      </c>
      <c r="F49" s="1180"/>
      <c r="G49" s="1180"/>
      <c r="H49" s="1181"/>
      <c r="I49" s="86" t="s">
        <v>478</v>
      </c>
      <c r="J49" s="87" t="s">
        <v>478</v>
      </c>
      <c r="K49" s="87" t="s">
        <v>478</v>
      </c>
      <c r="L49" s="87" t="s">
        <v>478</v>
      </c>
      <c r="M49" s="88" t="s">
        <v>478</v>
      </c>
    </row>
    <row r="50" spans="2:13" ht="27.75" customHeight="1">
      <c r="B50" s="1185" t="s">
        <v>34</v>
      </c>
      <c r="C50" s="1186"/>
      <c r="D50" s="91"/>
      <c r="E50" s="1180" t="s">
        <v>35</v>
      </c>
      <c r="F50" s="1180"/>
      <c r="G50" s="1180"/>
      <c r="H50" s="1181"/>
      <c r="I50" s="86">
        <v>2772</v>
      </c>
      <c r="J50" s="87">
        <v>2941</v>
      </c>
      <c r="K50" s="87">
        <v>2556</v>
      </c>
      <c r="L50" s="87">
        <v>2773</v>
      </c>
      <c r="M50" s="88">
        <v>2621</v>
      </c>
    </row>
    <row r="51" spans="2:13" ht="27.75" customHeight="1">
      <c r="B51" s="1174"/>
      <c r="C51" s="1175"/>
      <c r="D51" s="85"/>
      <c r="E51" s="1180" t="s">
        <v>36</v>
      </c>
      <c r="F51" s="1180"/>
      <c r="G51" s="1180"/>
      <c r="H51" s="1181"/>
      <c r="I51" s="86" t="s">
        <v>478</v>
      </c>
      <c r="J51" s="87" t="s">
        <v>478</v>
      </c>
      <c r="K51" s="87">
        <v>262</v>
      </c>
      <c r="L51" s="87">
        <v>261</v>
      </c>
      <c r="M51" s="88">
        <v>265</v>
      </c>
    </row>
    <row r="52" spans="2:13" ht="27.75" customHeight="1">
      <c r="B52" s="1176"/>
      <c r="C52" s="1177"/>
      <c r="D52" s="85"/>
      <c r="E52" s="1180" t="s">
        <v>37</v>
      </c>
      <c r="F52" s="1180"/>
      <c r="G52" s="1180"/>
      <c r="H52" s="1181"/>
      <c r="I52" s="86">
        <v>25731</v>
      </c>
      <c r="J52" s="87">
        <v>26560</v>
      </c>
      <c r="K52" s="87">
        <v>27954</v>
      </c>
      <c r="L52" s="87">
        <v>28114</v>
      </c>
      <c r="M52" s="88">
        <v>27723</v>
      </c>
    </row>
    <row r="53" spans="2:13" ht="27.75" customHeight="1" thickBot="1">
      <c r="B53" s="1187" t="s">
        <v>21</v>
      </c>
      <c r="C53" s="1188"/>
      <c r="D53" s="92"/>
      <c r="E53" s="1189" t="s">
        <v>38</v>
      </c>
      <c r="F53" s="1189"/>
      <c r="G53" s="1189"/>
      <c r="H53" s="1190"/>
      <c r="I53" s="93">
        <v>6678</v>
      </c>
      <c r="J53" s="94">
        <v>7033</v>
      </c>
      <c r="K53" s="94">
        <v>5977</v>
      </c>
      <c r="L53" s="94">
        <v>6568</v>
      </c>
      <c r="M53" s="95">
        <v>6668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22661</v>
      </c>
      <c r="E3" s="118"/>
      <c r="F3" s="119">
        <v>52678</v>
      </c>
      <c r="G3" s="120"/>
      <c r="H3" s="121"/>
    </row>
    <row r="4" spans="1:8">
      <c r="A4" s="122"/>
      <c r="B4" s="123"/>
      <c r="C4" s="124"/>
      <c r="D4" s="125">
        <v>14736</v>
      </c>
      <c r="E4" s="126"/>
      <c r="F4" s="127">
        <v>30185</v>
      </c>
      <c r="G4" s="128"/>
      <c r="H4" s="129"/>
    </row>
    <row r="5" spans="1:8">
      <c r="A5" s="110" t="s">
        <v>512</v>
      </c>
      <c r="B5" s="115"/>
      <c r="C5" s="116"/>
      <c r="D5" s="117">
        <v>44427</v>
      </c>
      <c r="E5" s="118"/>
      <c r="F5" s="119">
        <v>69560</v>
      </c>
      <c r="G5" s="120"/>
      <c r="H5" s="121"/>
    </row>
    <row r="6" spans="1:8">
      <c r="A6" s="122"/>
      <c r="B6" s="123"/>
      <c r="C6" s="124"/>
      <c r="D6" s="125">
        <v>30141</v>
      </c>
      <c r="E6" s="126"/>
      <c r="F6" s="127">
        <v>35305</v>
      </c>
      <c r="G6" s="128"/>
      <c r="H6" s="129"/>
    </row>
    <row r="7" spans="1:8">
      <c r="A7" s="110" t="s">
        <v>513</v>
      </c>
      <c r="B7" s="115"/>
      <c r="C7" s="116"/>
      <c r="D7" s="117">
        <v>72594</v>
      </c>
      <c r="E7" s="118"/>
      <c r="F7" s="119">
        <v>65988</v>
      </c>
      <c r="G7" s="120"/>
      <c r="H7" s="121"/>
    </row>
    <row r="8" spans="1:8">
      <c r="A8" s="122"/>
      <c r="B8" s="123"/>
      <c r="C8" s="124"/>
      <c r="D8" s="125">
        <v>46050</v>
      </c>
      <c r="E8" s="126"/>
      <c r="F8" s="127">
        <v>36473</v>
      </c>
      <c r="G8" s="128"/>
      <c r="H8" s="129"/>
    </row>
    <row r="9" spans="1:8">
      <c r="A9" s="110" t="s">
        <v>514</v>
      </c>
      <c r="B9" s="115"/>
      <c r="C9" s="116"/>
      <c r="D9" s="117">
        <v>67473</v>
      </c>
      <c r="E9" s="118"/>
      <c r="F9" s="119">
        <v>54227</v>
      </c>
      <c r="G9" s="120"/>
      <c r="H9" s="121"/>
    </row>
    <row r="10" spans="1:8">
      <c r="A10" s="122"/>
      <c r="B10" s="123"/>
      <c r="C10" s="124"/>
      <c r="D10" s="125">
        <v>49172</v>
      </c>
      <c r="E10" s="126"/>
      <c r="F10" s="127">
        <v>29694</v>
      </c>
      <c r="G10" s="128"/>
      <c r="H10" s="129"/>
    </row>
    <row r="11" spans="1:8">
      <c r="A11" s="110" t="s">
        <v>515</v>
      </c>
      <c r="B11" s="115"/>
      <c r="C11" s="116"/>
      <c r="D11" s="117">
        <v>65073</v>
      </c>
      <c r="E11" s="118"/>
      <c r="F11" s="119">
        <v>57295</v>
      </c>
      <c r="G11" s="120"/>
      <c r="H11" s="121"/>
    </row>
    <row r="12" spans="1:8">
      <c r="A12" s="122"/>
      <c r="B12" s="123"/>
      <c r="C12" s="130"/>
      <c r="D12" s="125">
        <v>31015</v>
      </c>
      <c r="E12" s="126"/>
      <c r="F12" s="127">
        <v>32771</v>
      </c>
      <c r="G12" s="128"/>
      <c r="H12" s="129"/>
    </row>
    <row r="13" spans="1:8">
      <c r="A13" s="110"/>
      <c r="B13" s="115"/>
      <c r="C13" s="131"/>
      <c r="D13" s="132">
        <v>54446</v>
      </c>
      <c r="E13" s="133"/>
      <c r="F13" s="134">
        <v>59950</v>
      </c>
      <c r="G13" s="135"/>
      <c r="H13" s="121"/>
    </row>
    <row r="14" spans="1:8">
      <c r="A14" s="122"/>
      <c r="B14" s="123"/>
      <c r="C14" s="124"/>
      <c r="D14" s="125">
        <v>34223</v>
      </c>
      <c r="E14" s="126"/>
      <c r="F14" s="127">
        <v>32886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4.01</v>
      </c>
      <c r="C19" s="136">
        <f>ROUND(VALUE(SUBSTITUTE(実質収支比率等に係る経年分析!G$48,"▲","-")),2)</f>
        <v>3.37</v>
      </c>
      <c r="D19" s="136">
        <f>ROUND(VALUE(SUBSTITUTE(実質収支比率等に係る経年分析!H$48,"▲","-")),2)</f>
        <v>2.83</v>
      </c>
      <c r="E19" s="136">
        <f>ROUND(VALUE(SUBSTITUTE(実質収支比率等に係る経年分析!I$48,"▲","-")),2)</f>
        <v>2.77</v>
      </c>
      <c r="F19" s="136">
        <f>ROUND(VALUE(SUBSTITUTE(実質収支比率等に係る経年分析!J$48,"▲","-")),2)</f>
        <v>2.5</v>
      </c>
    </row>
    <row r="20" spans="1:11">
      <c r="A20" s="136" t="s">
        <v>43</v>
      </c>
      <c r="B20" s="136">
        <f>ROUND(VALUE(SUBSTITUTE(実質収支比率等に係る経年分析!F$47,"▲","-")),2)</f>
        <v>13.55</v>
      </c>
      <c r="C20" s="136">
        <f>ROUND(VALUE(SUBSTITUTE(実質収支比率等に係る経年分析!G$47,"▲","-")),2)</f>
        <v>14.14</v>
      </c>
      <c r="D20" s="136">
        <f>ROUND(VALUE(SUBSTITUTE(実質収支比率等に係る経年分析!H$47,"▲","-")),2)</f>
        <v>13.45</v>
      </c>
      <c r="E20" s="136">
        <f>ROUND(VALUE(SUBSTITUTE(実質収支比率等に係る経年分析!I$47,"▲","-")),2)</f>
        <v>13.06</v>
      </c>
      <c r="F20" s="136">
        <f>ROUND(VALUE(SUBSTITUTE(実質収支比率等に係る経年分析!J$47,"▲","-")),2)</f>
        <v>10.57</v>
      </c>
    </row>
    <row r="21" spans="1:11">
      <c r="A21" s="136" t="s">
        <v>44</v>
      </c>
      <c r="B21" s="136">
        <f>IF(ISNUMBER(VALUE(SUBSTITUTE(実質収支比率等に係る経年分析!F$49,"▲","-"))),ROUND(VALUE(SUBSTITUTE(実質収支比率等に係る経年分析!F$49,"▲","-")),2),NA())</f>
        <v>0.75</v>
      </c>
      <c r="C21" s="136">
        <f>IF(ISNUMBER(VALUE(SUBSTITUTE(実質収支比率等に係る経年分析!G$49,"▲","-"))),ROUND(VALUE(SUBSTITUTE(実質収支比率等に係る経年分析!G$49,"▲","-")),2),NA())</f>
        <v>-2.09</v>
      </c>
      <c r="D21" s="136">
        <f>IF(ISNUMBER(VALUE(SUBSTITUTE(実質収支比率等に係る経年分析!H$49,"▲","-"))),ROUND(VALUE(SUBSTITUTE(実質収支比率等に係る経年分析!H$49,"▲","-")),2),NA())</f>
        <v>-3.36</v>
      </c>
      <c r="E21" s="136">
        <f>IF(ISNUMBER(VALUE(SUBSTITUTE(実質収支比率等に係る経年分析!I$49,"▲","-"))),ROUND(VALUE(SUBSTITUTE(実質収支比率等に係る経年分析!I$49,"▲","-")),2),NA())</f>
        <v>-2.2000000000000002</v>
      </c>
      <c r="F21" s="136">
        <f>IF(ISNUMBER(VALUE(SUBSTITUTE(実質収支比率等に係る経年分析!J$49,"▲","-"))),ROUND(VALUE(SUBSTITUTE(実質収支比率等に係る経年分析!J$49,"▲","-")),2),NA())</f>
        <v>-4.58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0.59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0.91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0.55000000000000004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1.0900000000000001</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0.15</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0.14000000000000001</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0.14000000000000001</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訪問看護ステーション事業特別会計</v>
      </c>
      <c r="B29" s="137">
        <f>IF(ROUND(VALUE(SUBSTITUTE(連結実質赤字比率に係る赤字・黒字の構成分析!F$41,"▲", "-")), 2) &lt; 0, ABS(ROUND(VALUE(SUBSTITUTE(連結実質赤字比率に係る赤字・黒字の構成分析!F$41,"▲", "-")), 2)), NA())</f>
        <v>0.03</v>
      </c>
      <c r="C29" s="137" t="e">
        <f>IF(ROUND(VALUE(SUBSTITUTE(連結実質赤字比率に係る赤字・黒字の構成分析!F$41,"▲", "-")), 2) &gt;= 0, ABS(ROUND(VALUE(SUBSTITUTE(連結実質赤字比率に係る赤字・黒字の構成分析!F$41,"▲", "-")), 2)), NA())</f>
        <v>#N/A</v>
      </c>
      <c r="D29" s="137">
        <f>IF(ROUND(VALUE(SUBSTITUTE(連結実質赤字比率に係る赤字・黒字の構成分析!G$41,"▲", "-")), 2) &lt; 0, ABS(ROUND(VALUE(SUBSTITUTE(連結実質赤字比率に係る赤字・黒字の構成分析!G$41,"▲", "-")), 2)), NA())</f>
        <v>0.02</v>
      </c>
      <c r="E29" s="137" t="e">
        <f>IF(ROUND(VALUE(SUBSTITUTE(連結実質赤字比率に係る赤字・黒字の構成分析!G$41,"▲", "-")), 2) &gt;= 0, ABS(ROUND(VALUE(SUBSTITUTE(連結実質赤字比率に係る赤字・黒字の構成分析!G$41,"▲", "-")), 2)), NA())</f>
        <v>#N/A</v>
      </c>
      <c r="F29" s="137">
        <f>IF(ROUND(VALUE(SUBSTITUTE(連結実質赤字比率に係る赤字・黒字の構成分析!H$41,"▲", "-")), 2) &lt; 0, ABS(ROUND(VALUE(SUBSTITUTE(連結実質赤字比率に係る赤字・黒字の構成分析!H$41,"▲", "-")), 2)), NA())</f>
        <v>0.02</v>
      </c>
      <c r="G29" s="137" t="e">
        <f>IF(ROUND(VALUE(SUBSTITUTE(連結実質赤字比率に係る赤字・黒字の構成分析!H$41,"▲", "-")), 2) &gt;= 0, ABS(ROUND(VALUE(SUBSTITUTE(連結実質赤字比率に係る赤字・黒字の構成分析!H$41,"▲", "-")), 2)), NA())</f>
        <v>#N/A</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c r="A31" s="137" t="str">
        <f>IF(連結実質赤字比率に係る赤字・黒字の構成分析!C$39="",NA(),連結実質赤字比率に係る赤字・黒字の構成分析!C$39)</f>
        <v>国民健康保険診療所特別会計</v>
      </c>
      <c r="B31" s="137">
        <f>IF(ROUND(VALUE(SUBSTITUTE(連結実質赤字比率に係る赤字・黒字の構成分析!F$39,"▲", "-")), 2) &lt; 0, ABS(ROUND(VALUE(SUBSTITUTE(連結実質赤字比率に係る赤字・黒字の構成分析!F$39,"▲", "-")), 2)), NA())</f>
        <v>0.05</v>
      </c>
      <c r="C31" s="137" t="e">
        <f>IF(ROUND(VALUE(SUBSTITUTE(連結実質赤字比率に係る赤字・黒字の構成分析!F$39,"▲", "-")), 2) &gt;= 0, ABS(ROUND(VALUE(SUBSTITUTE(連結実質赤字比率に係る赤字・黒字の構成分析!F$39,"▲", "-")), 2)), NA())</f>
        <v>#N/A</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0.48</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0.56999999999999995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0.63</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2.4900000000000002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6.78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7.52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1779</v>
      </c>
      <c r="E42" s="138"/>
      <c r="F42" s="138"/>
      <c r="G42" s="138">
        <f>'実質公債費比率（分子）の構造'!L$52</f>
        <v>1982</v>
      </c>
      <c r="H42" s="138"/>
      <c r="I42" s="138"/>
      <c r="J42" s="138">
        <f>'実質公債費比率（分子）の構造'!M$52</f>
        <v>2049</v>
      </c>
      <c r="K42" s="138"/>
      <c r="L42" s="138"/>
      <c r="M42" s="138">
        <f>'実質公債費比率（分子）の構造'!N$52</f>
        <v>2010</v>
      </c>
      <c r="N42" s="138"/>
      <c r="O42" s="138"/>
      <c r="P42" s="138">
        <f>'実質公債費比率（分子）の構造'!O$52</f>
        <v>2095</v>
      </c>
    </row>
    <row r="43" spans="1:16">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c r="A44" s="138" t="s">
        <v>53</v>
      </c>
      <c r="B44" s="138">
        <f>'実質公債費比率（分子）の構造'!K$50</f>
        <v>5</v>
      </c>
      <c r="C44" s="138"/>
      <c r="D44" s="138"/>
      <c r="E44" s="138">
        <f>'実質公債費比率（分子）の構造'!L$50</f>
        <v>5</v>
      </c>
      <c r="F44" s="138"/>
      <c r="G44" s="138"/>
      <c r="H44" s="138">
        <f>'実質公債費比率（分子）の構造'!M$50</f>
        <v>5</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181</v>
      </c>
      <c r="C45" s="138"/>
      <c r="D45" s="138"/>
      <c r="E45" s="138">
        <f>'実質公債費比率（分子）の構造'!L$49</f>
        <v>183</v>
      </c>
      <c r="F45" s="138"/>
      <c r="G45" s="138"/>
      <c r="H45" s="138">
        <f>'実質公債費比率（分子）の構造'!M$49</f>
        <v>244</v>
      </c>
      <c r="I45" s="138"/>
      <c r="J45" s="138"/>
      <c r="K45" s="138">
        <f>'実質公債費比率（分子）の構造'!N$49</f>
        <v>242</v>
      </c>
      <c r="L45" s="138"/>
      <c r="M45" s="138"/>
      <c r="N45" s="138">
        <f>'実質公債費比率（分子）の構造'!O$49</f>
        <v>283</v>
      </c>
      <c r="O45" s="138"/>
      <c r="P45" s="138"/>
    </row>
    <row r="46" spans="1:16">
      <c r="A46" s="138" t="s">
        <v>55</v>
      </c>
      <c r="B46" s="138">
        <f>'実質公債費比率（分子）の構造'!K$48</f>
        <v>648</v>
      </c>
      <c r="C46" s="138"/>
      <c r="D46" s="138"/>
      <c r="E46" s="138">
        <f>'実質公債費比率（分子）の構造'!L$48</f>
        <v>660</v>
      </c>
      <c r="F46" s="138"/>
      <c r="G46" s="138"/>
      <c r="H46" s="138">
        <f>'実質公債費比率（分子）の構造'!M$48</f>
        <v>607</v>
      </c>
      <c r="I46" s="138"/>
      <c r="J46" s="138"/>
      <c r="K46" s="138">
        <f>'実質公債費比率（分子）の構造'!N$48</f>
        <v>610</v>
      </c>
      <c r="L46" s="138"/>
      <c r="M46" s="138"/>
      <c r="N46" s="138">
        <f>'実質公債費比率（分子）の構造'!O$48</f>
        <v>447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2028</v>
      </c>
      <c r="C49" s="138"/>
      <c r="D49" s="138"/>
      <c r="E49" s="138">
        <f>'実質公債費比率（分子）の構造'!L$45</f>
        <v>2297</v>
      </c>
      <c r="F49" s="138"/>
      <c r="G49" s="138"/>
      <c r="H49" s="138">
        <f>'実質公債費比率（分子）の構造'!M$45</f>
        <v>2391</v>
      </c>
      <c r="I49" s="138"/>
      <c r="J49" s="138"/>
      <c r="K49" s="138">
        <f>'実質公債費比率（分子）の構造'!N$45</f>
        <v>2295</v>
      </c>
      <c r="L49" s="138"/>
      <c r="M49" s="138"/>
      <c r="N49" s="138">
        <f>'実質公債費比率（分子）の構造'!O$45</f>
        <v>2273</v>
      </c>
      <c r="O49" s="138"/>
      <c r="P49" s="138"/>
    </row>
    <row r="50" spans="1:16">
      <c r="A50" s="138" t="s">
        <v>59</v>
      </c>
      <c r="B50" s="138" t="e">
        <f>NA()</f>
        <v>#N/A</v>
      </c>
      <c r="C50" s="138">
        <f>IF(ISNUMBER('実質公債費比率（分子）の構造'!K$53),'実質公債費比率（分子）の構造'!K$53,NA())</f>
        <v>1084</v>
      </c>
      <c r="D50" s="138" t="e">
        <f>NA()</f>
        <v>#N/A</v>
      </c>
      <c r="E50" s="138" t="e">
        <f>NA()</f>
        <v>#N/A</v>
      </c>
      <c r="F50" s="138">
        <f>IF(ISNUMBER('実質公債費比率（分子）の構造'!L$53),'実質公債費比率（分子）の構造'!L$53,NA())</f>
        <v>1164</v>
      </c>
      <c r="G50" s="138" t="e">
        <f>NA()</f>
        <v>#N/A</v>
      </c>
      <c r="H50" s="138" t="e">
        <f>NA()</f>
        <v>#N/A</v>
      </c>
      <c r="I50" s="138">
        <f>IF(ISNUMBER('実質公債費比率（分子）の構造'!M$53),'実質公債費比率（分子）の構造'!M$53,NA())</f>
        <v>1199</v>
      </c>
      <c r="J50" s="138" t="e">
        <f>NA()</f>
        <v>#N/A</v>
      </c>
      <c r="K50" s="138" t="e">
        <f>NA()</f>
        <v>#N/A</v>
      </c>
      <c r="L50" s="138">
        <f>IF(ISNUMBER('実質公債費比率（分子）の構造'!N$53),'実質公債費比率（分子）の構造'!N$53,NA())</f>
        <v>1138</v>
      </c>
      <c r="M50" s="138" t="e">
        <f>NA()</f>
        <v>#N/A</v>
      </c>
      <c r="N50" s="138" t="e">
        <f>NA()</f>
        <v>#N/A</v>
      </c>
      <c r="O50" s="138">
        <f>IF(ISNUMBER('実質公債費比率（分子）の構造'!O$53),'実質公債費比率（分子）の構造'!O$53,NA())</f>
        <v>908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25731</v>
      </c>
      <c r="E56" s="137"/>
      <c r="F56" s="137"/>
      <c r="G56" s="137">
        <f>'将来負担比率（分子）の構造'!J$52</f>
        <v>26560</v>
      </c>
      <c r="H56" s="137"/>
      <c r="I56" s="137"/>
      <c r="J56" s="137">
        <f>'将来負担比率（分子）の構造'!K$52</f>
        <v>27954</v>
      </c>
      <c r="K56" s="137"/>
      <c r="L56" s="137"/>
      <c r="M56" s="137">
        <f>'将来負担比率（分子）の構造'!L$52</f>
        <v>28114</v>
      </c>
      <c r="N56" s="137"/>
      <c r="O56" s="137"/>
      <c r="P56" s="137">
        <f>'将来負担比率（分子）の構造'!M$52</f>
        <v>27723</v>
      </c>
    </row>
    <row r="57" spans="1:16">
      <c r="A57" s="137" t="s">
        <v>36</v>
      </c>
      <c r="B57" s="137"/>
      <c r="C57" s="137"/>
      <c r="D57" s="137" t="str">
        <f>'将来負担比率（分子）の構造'!I$51</f>
        <v>-</v>
      </c>
      <c r="E57" s="137"/>
      <c r="F57" s="137"/>
      <c r="G57" s="137" t="str">
        <f>'将来負担比率（分子）の構造'!J$51</f>
        <v>-</v>
      </c>
      <c r="H57" s="137"/>
      <c r="I57" s="137"/>
      <c r="J57" s="137">
        <f>'将来負担比率（分子）の構造'!K$51</f>
        <v>262</v>
      </c>
      <c r="K57" s="137"/>
      <c r="L57" s="137"/>
      <c r="M57" s="137">
        <f>'将来負担比率（分子）の構造'!L$51</f>
        <v>261</v>
      </c>
      <c r="N57" s="137"/>
      <c r="O57" s="137"/>
      <c r="P57" s="137">
        <f>'将来負担比率（分子）の構造'!M$51</f>
        <v>265</v>
      </c>
    </row>
    <row r="58" spans="1:16">
      <c r="A58" s="137" t="s">
        <v>35</v>
      </c>
      <c r="B58" s="137"/>
      <c r="C58" s="137"/>
      <c r="D58" s="137">
        <f>'将来負担比率（分子）の構造'!I$50</f>
        <v>2772</v>
      </c>
      <c r="E58" s="137"/>
      <c r="F58" s="137"/>
      <c r="G58" s="137">
        <f>'将来負担比率（分子）の構造'!J$50</f>
        <v>2941</v>
      </c>
      <c r="H58" s="137"/>
      <c r="I58" s="137"/>
      <c r="J58" s="137">
        <f>'将来負担比率（分子）の構造'!K$50</f>
        <v>2556</v>
      </c>
      <c r="K58" s="137"/>
      <c r="L58" s="137"/>
      <c r="M58" s="137">
        <f>'将来負担比率（分子）の構造'!L$50</f>
        <v>2773</v>
      </c>
      <c r="N58" s="137"/>
      <c r="O58" s="137"/>
      <c r="P58" s="137">
        <f>'将来負担比率（分子）の構造'!M$50</f>
        <v>2621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773</v>
      </c>
      <c r="C62" s="137"/>
      <c r="D62" s="137"/>
      <c r="E62" s="137">
        <f>'将来負担比率（分子）の構造'!J$45</f>
        <v>931</v>
      </c>
      <c r="F62" s="137"/>
      <c r="G62" s="137"/>
      <c r="H62" s="137">
        <f>'将来負担比率（分子）の構造'!K$45</f>
        <v>694</v>
      </c>
      <c r="I62" s="137"/>
      <c r="J62" s="137"/>
      <c r="K62" s="137">
        <f>'将来負担比率（分子）の構造'!L$45</f>
        <v>638</v>
      </c>
      <c r="L62" s="137"/>
      <c r="M62" s="137"/>
      <c r="N62" s="137">
        <f>'将来負担比率（分子）の構造'!M$45</f>
        <v>832</v>
      </c>
      <c r="O62" s="137"/>
      <c r="P62" s="137"/>
    </row>
    <row r="63" spans="1:16">
      <c r="A63" s="137" t="s">
        <v>28</v>
      </c>
      <c r="B63" s="137">
        <f>'将来負担比率（分子）の構造'!I$44</f>
        <v>2695</v>
      </c>
      <c r="C63" s="137"/>
      <c r="D63" s="137"/>
      <c r="E63" s="137">
        <f>'将来負担比率（分子）の構造'!J$44</f>
        <v>2935</v>
      </c>
      <c r="F63" s="137"/>
      <c r="G63" s="137"/>
      <c r="H63" s="137">
        <f>'将来負担比率（分子）の構造'!K$44</f>
        <v>2639</v>
      </c>
      <c r="I63" s="137"/>
      <c r="J63" s="137"/>
      <c r="K63" s="137">
        <f>'将来負担比率（分子）の構造'!L$44</f>
        <v>2267</v>
      </c>
      <c r="L63" s="137"/>
      <c r="M63" s="137"/>
      <c r="N63" s="137">
        <f>'将来負担比率（分子）の構造'!M$44</f>
        <v>2062</v>
      </c>
      <c r="O63" s="137"/>
      <c r="P63" s="137"/>
    </row>
    <row r="64" spans="1:16">
      <c r="A64" s="137" t="s">
        <v>27</v>
      </c>
      <c r="B64" s="137">
        <f>'将来負担比率（分子）の構造'!I$43</f>
        <v>8916</v>
      </c>
      <c r="C64" s="137"/>
      <c r="D64" s="137"/>
      <c r="E64" s="137">
        <f>'将来負担比率（分子）の構造'!J$43</f>
        <v>9157</v>
      </c>
      <c r="F64" s="137"/>
      <c r="G64" s="137"/>
      <c r="H64" s="137">
        <f>'将来負担比率（分子）の構造'!K$43</f>
        <v>8614</v>
      </c>
      <c r="I64" s="137"/>
      <c r="J64" s="137"/>
      <c r="K64" s="137">
        <f>'将来負担比率（分子）の構造'!L$43</f>
        <v>8319</v>
      </c>
      <c r="L64" s="137"/>
      <c r="M64" s="137"/>
      <c r="N64" s="137">
        <f>'将来負担比率（分子）の構造'!M$43</f>
        <v>7285</v>
      </c>
      <c r="O64" s="137"/>
      <c r="P64" s="137"/>
    </row>
    <row r="65" spans="1:16">
      <c r="A65" s="137" t="s">
        <v>26</v>
      </c>
      <c r="B65" s="137">
        <f>'将来負担比率（分子）の構造'!I$42</f>
        <v>11</v>
      </c>
      <c r="C65" s="137"/>
      <c r="D65" s="137"/>
      <c r="E65" s="137">
        <f>'将来負担比率（分子）の構造'!J$42</f>
        <v>5</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22785</v>
      </c>
      <c r="C66" s="137"/>
      <c r="D66" s="137"/>
      <c r="E66" s="137">
        <f>'将来負担比率（分子）の構造'!J$41</f>
        <v>23505</v>
      </c>
      <c r="F66" s="137"/>
      <c r="G66" s="137"/>
      <c r="H66" s="137">
        <f>'将来負担比率（分子）の構造'!K$41</f>
        <v>24803</v>
      </c>
      <c r="I66" s="137"/>
      <c r="J66" s="137"/>
      <c r="K66" s="137">
        <f>'将来負担比率（分子）の構造'!L$41</f>
        <v>26491</v>
      </c>
      <c r="L66" s="137"/>
      <c r="M66" s="137"/>
      <c r="N66" s="137">
        <f>'将来負担比率（分子）の構造'!M$41</f>
        <v>27099</v>
      </c>
      <c r="O66" s="137"/>
      <c r="P66" s="137"/>
    </row>
    <row r="67" spans="1:16">
      <c r="A67" s="137" t="s">
        <v>63</v>
      </c>
      <c r="B67" s="137" t="e">
        <f>NA()</f>
        <v>#N/A</v>
      </c>
      <c r="C67" s="137">
        <f>IF(ISNUMBER('将来負担比率（分子）の構造'!I$53), IF('将来負担比率（分子）の構造'!I$53 &lt; 0, 0, '将来負担比率（分子）の構造'!I$53), NA())</f>
        <v>6678</v>
      </c>
      <c r="D67" s="137" t="e">
        <f>NA()</f>
        <v>#N/A</v>
      </c>
      <c r="E67" s="137" t="e">
        <f>NA()</f>
        <v>#N/A</v>
      </c>
      <c r="F67" s="137">
        <f>IF(ISNUMBER('将来負担比率（分子）の構造'!J$53), IF('将来負担比率（分子）の構造'!J$53 &lt; 0, 0, '将来負担比率（分子）の構造'!J$53), NA())</f>
        <v>7033</v>
      </c>
      <c r="G67" s="137" t="e">
        <f>NA()</f>
        <v>#N/A</v>
      </c>
      <c r="H67" s="137" t="e">
        <f>NA()</f>
        <v>#N/A</v>
      </c>
      <c r="I67" s="137">
        <f>IF(ISNUMBER('将来負担比率（分子）の構造'!K$53), IF('将来負担比率（分子）の構造'!K$53 &lt; 0, 0, '将来負担比率（分子）の構造'!K$53), NA())</f>
        <v>5977</v>
      </c>
      <c r="J67" s="137" t="e">
        <f>NA()</f>
        <v>#N/A</v>
      </c>
      <c r="K67" s="137" t="e">
        <f>NA()</f>
        <v>#N/A</v>
      </c>
      <c r="L67" s="137">
        <f>IF(ISNUMBER('将来負担比率（分子）の構造'!L$53), IF('将来負担比率（分子）の構造'!L$53 &lt; 0, 0, '将来負担比率（分子）の構造'!L$53), NA())</f>
        <v>6568</v>
      </c>
      <c r="M67" s="137" t="e">
        <f>NA()</f>
        <v>#N/A</v>
      </c>
      <c r="N67" s="137" t="e">
        <f>NA()</f>
        <v>#N/A</v>
      </c>
      <c r="O67" s="137">
        <f>IF(ISNUMBER('将来負担比率（分子）の構造'!M$53), IF('将来負担比率（分子）の構造'!M$53 &lt; 0, 0, '将来負担比率（分子）の構造'!M$53), NA())</f>
        <v>6668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8404647</v>
      </c>
      <c r="S5" s="585"/>
      <c r="T5" s="585"/>
      <c r="U5" s="585"/>
      <c r="V5" s="585"/>
      <c r="W5" s="585"/>
      <c r="X5" s="585"/>
      <c r="Y5" s="586"/>
      <c r="Z5" s="587">
        <v>40.5</v>
      </c>
      <c r="AA5" s="587"/>
      <c r="AB5" s="587"/>
      <c r="AC5" s="587"/>
      <c r="AD5" s="588">
        <v>8404647</v>
      </c>
      <c r="AE5" s="588"/>
      <c r="AF5" s="588"/>
      <c r="AG5" s="588"/>
      <c r="AH5" s="588"/>
      <c r="AI5" s="588"/>
      <c r="AJ5" s="588"/>
      <c r="AK5" s="588"/>
      <c r="AL5" s="589">
        <v>73.099999999999994</v>
      </c>
      <c r="AM5" s="590"/>
      <c r="AN5" s="590"/>
      <c r="AO5" s="591"/>
      <c r="AP5" s="581" t="s">
        <v>209</v>
      </c>
      <c r="AQ5" s="582"/>
      <c r="AR5" s="582"/>
      <c r="AS5" s="582"/>
      <c r="AT5" s="582"/>
      <c r="AU5" s="582"/>
      <c r="AV5" s="582"/>
      <c r="AW5" s="582"/>
      <c r="AX5" s="582"/>
      <c r="AY5" s="582"/>
      <c r="AZ5" s="582"/>
      <c r="BA5" s="582"/>
      <c r="BB5" s="582"/>
      <c r="BC5" s="582"/>
      <c r="BD5" s="582"/>
      <c r="BE5" s="582"/>
      <c r="BF5" s="583"/>
      <c r="BG5" s="595">
        <v>8404647</v>
      </c>
      <c r="BH5" s="596"/>
      <c r="BI5" s="596"/>
      <c r="BJ5" s="596"/>
      <c r="BK5" s="596"/>
      <c r="BL5" s="596"/>
      <c r="BM5" s="596"/>
      <c r="BN5" s="597"/>
      <c r="BO5" s="598">
        <v>100</v>
      </c>
      <c r="BP5" s="598"/>
      <c r="BQ5" s="598"/>
      <c r="BR5" s="598"/>
      <c r="BS5" s="599">
        <v>79365</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c r="B6" s="592" t="s">
        <v>213</v>
      </c>
      <c r="C6" s="593"/>
      <c r="D6" s="593"/>
      <c r="E6" s="593"/>
      <c r="F6" s="593"/>
      <c r="G6" s="593"/>
      <c r="H6" s="593"/>
      <c r="I6" s="593"/>
      <c r="J6" s="593"/>
      <c r="K6" s="593"/>
      <c r="L6" s="593"/>
      <c r="M6" s="593"/>
      <c r="N6" s="593"/>
      <c r="O6" s="593"/>
      <c r="P6" s="593"/>
      <c r="Q6" s="594"/>
      <c r="R6" s="595">
        <v>143130</v>
      </c>
      <c r="S6" s="596"/>
      <c r="T6" s="596"/>
      <c r="U6" s="596"/>
      <c r="V6" s="596"/>
      <c r="W6" s="596"/>
      <c r="X6" s="596"/>
      <c r="Y6" s="597"/>
      <c r="Z6" s="598">
        <v>0.7</v>
      </c>
      <c r="AA6" s="598"/>
      <c r="AB6" s="598"/>
      <c r="AC6" s="598"/>
      <c r="AD6" s="599">
        <v>143130</v>
      </c>
      <c r="AE6" s="599"/>
      <c r="AF6" s="599"/>
      <c r="AG6" s="599"/>
      <c r="AH6" s="599"/>
      <c r="AI6" s="599"/>
      <c r="AJ6" s="599"/>
      <c r="AK6" s="599"/>
      <c r="AL6" s="600">
        <v>1.2</v>
      </c>
      <c r="AM6" s="601"/>
      <c r="AN6" s="601"/>
      <c r="AO6" s="602"/>
      <c r="AP6" s="592" t="s">
        <v>214</v>
      </c>
      <c r="AQ6" s="593"/>
      <c r="AR6" s="593"/>
      <c r="AS6" s="593"/>
      <c r="AT6" s="593"/>
      <c r="AU6" s="593"/>
      <c r="AV6" s="593"/>
      <c r="AW6" s="593"/>
      <c r="AX6" s="593"/>
      <c r="AY6" s="593"/>
      <c r="AZ6" s="593"/>
      <c r="BA6" s="593"/>
      <c r="BB6" s="593"/>
      <c r="BC6" s="593"/>
      <c r="BD6" s="593"/>
      <c r="BE6" s="593"/>
      <c r="BF6" s="594"/>
      <c r="BG6" s="595">
        <v>8404647</v>
      </c>
      <c r="BH6" s="596"/>
      <c r="BI6" s="596"/>
      <c r="BJ6" s="596"/>
      <c r="BK6" s="596"/>
      <c r="BL6" s="596"/>
      <c r="BM6" s="596"/>
      <c r="BN6" s="597"/>
      <c r="BO6" s="598">
        <v>100</v>
      </c>
      <c r="BP6" s="598"/>
      <c r="BQ6" s="598"/>
      <c r="BR6" s="598"/>
      <c r="BS6" s="599">
        <v>79365</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175516</v>
      </c>
      <c r="CS6" s="596"/>
      <c r="CT6" s="596"/>
      <c r="CU6" s="596"/>
      <c r="CV6" s="596"/>
      <c r="CW6" s="596"/>
      <c r="CX6" s="596"/>
      <c r="CY6" s="597"/>
      <c r="CZ6" s="598">
        <v>0.9</v>
      </c>
      <c r="DA6" s="598"/>
      <c r="DB6" s="598"/>
      <c r="DC6" s="598"/>
      <c r="DD6" s="604" t="s">
        <v>216</v>
      </c>
      <c r="DE6" s="596"/>
      <c r="DF6" s="596"/>
      <c r="DG6" s="596"/>
      <c r="DH6" s="596"/>
      <c r="DI6" s="596"/>
      <c r="DJ6" s="596"/>
      <c r="DK6" s="596"/>
      <c r="DL6" s="596"/>
      <c r="DM6" s="596"/>
      <c r="DN6" s="596"/>
      <c r="DO6" s="596"/>
      <c r="DP6" s="597"/>
      <c r="DQ6" s="604">
        <v>175516</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10671</v>
      </c>
      <c r="S7" s="596"/>
      <c r="T7" s="596"/>
      <c r="U7" s="596"/>
      <c r="V7" s="596"/>
      <c r="W7" s="596"/>
      <c r="X7" s="596"/>
      <c r="Y7" s="597"/>
      <c r="Z7" s="598">
        <v>0.1</v>
      </c>
      <c r="AA7" s="598"/>
      <c r="AB7" s="598"/>
      <c r="AC7" s="598"/>
      <c r="AD7" s="599">
        <v>10671</v>
      </c>
      <c r="AE7" s="599"/>
      <c r="AF7" s="599"/>
      <c r="AG7" s="599"/>
      <c r="AH7" s="599"/>
      <c r="AI7" s="599"/>
      <c r="AJ7" s="599"/>
      <c r="AK7" s="599"/>
      <c r="AL7" s="600">
        <v>0.1</v>
      </c>
      <c r="AM7" s="601"/>
      <c r="AN7" s="601"/>
      <c r="AO7" s="602"/>
      <c r="AP7" s="592" t="s">
        <v>218</v>
      </c>
      <c r="AQ7" s="593"/>
      <c r="AR7" s="593"/>
      <c r="AS7" s="593"/>
      <c r="AT7" s="593"/>
      <c r="AU7" s="593"/>
      <c r="AV7" s="593"/>
      <c r="AW7" s="593"/>
      <c r="AX7" s="593"/>
      <c r="AY7" s="593"/>
      <c r="AZ7" s="593"/>
      <c r="BA7" s="593"/>
      <c r="BB7" s="593"/>
      <c r="BC7" s="593"/>
      <c r="BD7" s="593"/>
      <c r="BE7" s="593"/>
      <c r="BF7" s="594"/>
      <c r="BG7" s="595">
        <v>3596387</v>
      </c>
      <c r="BH7" s="596"/>
      <c r="BI7" s="596"/>
      <c r="BJ7" s="596"/>
      <c r="BK7" s="596"/>
      <c r="BL7" s="596"/>
      <c r="BM7" s="596"/>
      <c r="BN7" s="597"/>
      <c r="BO7" s="598">
        <v>42.8</v>
      </c>
      <c r="BP7" s="598"/>
      <c r="BQ7" s="598"/>
      <c r="BR7" s="598"/>
      <c r="BS7" s="599">
        <v>79365</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2256168</v>
      </c>
      <c r="CS7" s="596"/>
      <c r="CT7" s="596"/>
      <c r="CU7" s="596"/>
      <c r="CV7" s="596"/>
      <c r="CW7" s="596"/>
      <c r="CX7" s="596"/>
      <c r="CY7" s="597"/>
      <c r="CZ7" s="598">
        <v>11.1</v>
      </c>
      <c r="DA7" s="598"/>
      <c r="DB7" s="598"/>
      <c r="DC7" s="598"/>
      <c r="DD7" s="604">
        <v>231134</v>
      </c>
      <c r="DE7" s="596"/>
      <c r="DF7" s="596"/>
      <c r="DG7" s="596"/>
      <c r="DH7" s="596"/>
      <c r="DI7" s="596"/>
      <c r="DJ7" s="596"/>
      <c r="DK7" s="596"/>
      <c r="DL7" s="596"/>
      <c r="DM7" s="596"/>
      <c r="DN7" s="596"/>
      <c r="DO7" s="596"/>
      <c r="DP7" s="597"/>
      <c r="DQ7" s="604">
        <v>1881242</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26210</v>
      </c>
      <c r="S8" s="596"/>
      <c r="T8" s="596"/>
      <c r="U8" s="596"/>
      <c r="V8" s="596"/>
      <c r="W8" s="596"/>
      <c r="X8" s="596"/>
      <c r="Y8" s="597"/>
      <c r="Z8" s="598">
        <v>0.1</v>
      </c>
      <c r="AA8" s="598"/>
      <c r="AB8" s="598"/>
      <c r="AC8" s="598"/>
      <c r="AD8" s="599">
        <v>26210</v>
      </c>
      <c r="AE8" s="599"/>
      <c r="AF8" s="599"/>
      <c r="AG8" s="599"/>
      <c r="AH8" s="599"/>
      <c r="AI8" s="599"/>
      <c r="AJ8" s="599"/>
      <c r="AK8" s="599"/>
      <c r="AL8" s="600">
        <v>0.2</v>
      </c>
      <c r="AM8" s="601"/>
      <c r="AN8" s="601"/>
      <c r="AO8" s="602"/>
      <c r="AP8" s="592" t="s">
        <v>221</v>
      </c>
      <c r="AQ8" s="593"/>
      <c r="AR8" s="593"/>
      <c r="AS8" s="593"/>
      <c r="AT8" s="593"/>
      <c r="AU8" s="593"/>
      <c r="AV8" s="593"/>
      <c r="AW8" s="593"/>
      <c r="AX8" s="593"/>
      <c r="AY8" s="593"/>
      <c r="AZ8" s="593"/>
      <c r="BA8" s="593"/>
      <c r="BB8" s="593"/>
      <c r="BC8" s="593"/>
      <c r="BD8" s="593"/>
      <c r="BE8" s="593"/>
      <c r="BF8" s="594"/>
      <c r="BG8" s="595">
        <v>100522</v>
      </c>
      <c r="BH8" s="596"/>
      <c r="BI8" s="596"/>
      <c r="BJ8" s="596"/>
      <c r="BK8" s="596"/>
      <c r="BL8" s="596"/>
      <c r="BM8" s="596"/>
      <c r="BN8" s="597"/>
      <c r="BO8" s="598">
        <v>1.2</v>
      </c>
      <c r="BP8" s="598"/>
      <c r="BQ8" s="598"/>
      <c r="BR8" s="598"/>
      <c r="BS8" s="604" t="s">
        <v>111</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6836023</v>
      </c>
      <c r="CS8" s="596"/>
      <c r="CT8" s="596"/>
      <c r="CU8" s="596"/>
      <c r="CV8" s="596"/>
      <c r="CW8" s="596"/>
      <c r="CX8" s="596"/>
      <c r="CY8" s="597"/>
      <c r="CZ8" s="598">
        <v>33.6</v>
      </c>
      <c r="DA8" s="598"/>
      <c r="DB8" s="598"/>
      <c r="DC8" s="598"/>
      <c r="DD8" s="604">
        <v>383312</v>
      </c>
      <c r="DE8" s="596"/>
      <c r="DF8" s="596"/>
      <c r="DG8" s="596"/>
      <c r="DH8" s="596"/>
      <c r="DI8" s="596"/>
      <c r="DJ8" s="596"/>
      <c r="DK8" s="596"/>
      <c r="DL8" s="596"/>
      <c r="DM8" s="596"/>
      <c r="DN8" s="596"/>
      <c r="DO8" s="596"/>
      <c r="DP8" s="597"/>
      <c r="DQ8" s="604">
        <v>3337469</v>
      </c>
      <c r="DR8" s="596"/>
      <c r="DS8" s="596"/>
      <c r="DT8" s="596"/>
      <c r="DU8" s="596"/>
      <c r="DV8" s="596"/>
      <c r="DW8" s="596"/>
      <c r="DX8" s="596"/>
      <c r="DY8" s="596"/>
      <c r="DZ8" s="596"/>
      <c r="EA8" s="596"/>
      <c r="EB8" s="596"/>
      <c r="EC8" s="605"/>
    </row>
    <row r="9" spans="2:143" ht="11.25" customHeight="1">
      <c r="B9" s="592" t="s">
        <v>223</v>
      </c>
      <c r="C9" s="593"/>
      <c r="D9" s="593"/>
      <c r="E9" s="593"/>
      <c r="F9" s="593"/>
      <c r="G9" s="593"/>
      <c r="H9" s="593"/>
      <c r="I9" s="593"/>
      <c r="J9" s="593"/>
      <c r="K9" s="593"/>
      <c r="L9" s="593"/>
      <c r="M9" s="593"/>
      <c r="N9" s="593"/>
      <c r="O9" s="593"/>
      <c r="P9" s="593"/>
      <c r="Q9" s="594"/>
      <c r="R9" s="595">
        <v>16874</v>
      </c>
      <c r="S9" s="596"/>
      <c r="T9" s="596"/>
      <c r="U9" s="596"/>
      <c r="V9" s="596"/>
      <c r="W9" s="596"/>
      <c r="X9" s="596"/>
      <c r="Y9" s="597"/>
      <c r="Z9" s="598">
        <v>0.1</v>
      </c>
      <c r="AA9" s="598"/>
      <c r="AB9" s="598"/>
      <c r="AC9" s="598"/>
      <c r="AD9" s="599">
        <v>16874</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2779768</v>
      </c>
      <c r="BH9" s="596"/>
      <c r="BI9" s="596"/>
      <c r="BJ9" s="596"/>
      <c r="BK9" s="596"/>
      <c r="BL9" s="596"/>
      <c r="BM9" s="596"/>
      <c r="BN9" s="597"/>
      <c r="BO9" s="598">
        <v>33.1</v>
      </c>
      <c r="BP9" s="598"/>
      <c r="BQ9" s="598"/>
      <c r="BR9" s="598"/>
      <c r="BS9" s="604" t="s">
        <v>111</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1768517</v>
      </c>
      <c r="CS9" s="596"/>
      <c r="CT9" s="596"/>
      <c r="CU9" s="596"/>
      <c r="CV9" s="596"/>
      <c r="CW9" s="596"/>
      <c r="CX9" s="596"/>
      <c r="CY9" s="597"/>
      <c r="CZ9" s="598">
        <v>8.6999999999999993</v>
      </c>
      <c r="DA9" s="598"/>
      <c r="DB9" s="598"/>
      <c r="DC9" s="598"/>
      <c r="DD9" s="604">
        <v>15719</v>
      </c>
      <c r="DE9" s="596"/>
      <c r="DF9" s="596"/>
      <c r="DG9" s="596"/>
      <c r="DH9" s="596"/>
      <c r="DI9" s="596"/>
      <c r="DJ9" s="596"/>
      <c r="DK9" s="596"/>
      <c r="DL9" s="596"/>
      <c r="DM9" s="596"/>
      <c r="DN9" s="596"/>
      <c r="DO9" s="596"/>
      <c r="DP9" s="597"/>
      <c r="DQ9" s="604">
        <v>1565820</v>
      </c>
      <c r="DR9" s="596"/>
      <c r="DS9" s="596"/>
      <c r="DT9" s="596"/>
      <c r="DU9" s="596"/>
      <c r="DV9" s="596"/>
      <c r="DW9" s="596"/>
      <c r="DX9" s="596"/>
      <c r="DY9" s="596"/>
      <c r="DZ9" s="596"/>
      <c r="EA9" s="596"/>
      <c r="EB9" s="596"/>
      <c r="EC9" s="605"/>
    </row>
    <row r="10" spans="2:143" ht="11.25" customHeight="1">
      <c r="B10" s="592" t="s">
        <v>226</v>
      </c>
      <c r="C10" s="593"/>
      <c r="D10" s="593"/>
      <c r="E10" s="593"/>
      <c r="F10" s="593"/>
      <c r="G10" s="593"/>
      <c r="H10" s="593"/>
      <c r="I10" s="593"/>
      <c r="J10" s="593"/>
      <c r="K10" s="593"/>
      <c r="L10" s="593"/>
      <c r="M10" s="593"/>
      <c r="N10" s="593"/>
      <c r="O10" s="593"/>
      <c r="P10" s="593"/>
      <c r="Q10" s="594"/>
      <c r="R10" s="595">
        <v>865435</v>
      </c>
      <c r="S10" s="596"/>
      <c r="T10" s="596"/>
      <c r="U10" s="596"/>
      <c r="V10" s="596"/>
      <c r="W10" s="596"/>
      <c r="X10" s="596"/>
      <c r="Y10" s="597"/>
      <c r="Z10" s="598">
        <v>4.2</v>
      </c>
      <c r="AA10" s="598"/>
      <c r="AB10" s="598"/>
      <c r="AC10" s="598"/>
      <c r="AD10" s="599">
        <v>865435</v>
      </c>
      <c r="AE10" s="599"/>
      <c r="AF10" s="599"/>
      <c r="AG10" s="599"/>
      <c r="AH10" s="599"/>
      <c r="AI10" s="599"/>
      <c r="AJ10" s="599"/>
      <c r="AK10" s="599"/>
      <c r="AL10" s="600">
        <v>7.5</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181848</v>
      </c>
      <c r="BH10" s="596"/>
      <c r="BI10" s="596"/>
      <c r="BJ10" s="596"/>
      <c r="BK10" s="596"/>
      <c r="BL10" s="596"/>
      <c r="BM10" s="596"/>
      <c r="BN10" s="597"/>
      <c r="BO10" s="598">
        <v>2.2000000000000002</v>
      </c>
      <c r="BP10" s="598"/>
      <c r="BQ10" s="598"/>
      <c r="BR10" s="598"/>
      <c r="BS10" s="604" t="s">
        <v>111</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66595</v>
      </c>
      <c r="CS10" s="596"/>
      <c r="CT10" s="596"/>
      <c r="CU10" s="596"/>
      <c r="CV10" s="596"/>
      <c r="CW10" s="596"/>
      <c r="CX10" s="596"/>
      <c r="CY10" s="597"/>
      <c r="CZ10" s="598">
        <v>0.3</v>
      </c>
      <c r="DA10" s="598"/>
      <c r="DB10" s="598"/>
      <c r="DC10" s="598"/>
      <c r="DD10" s="604" t="s">
        <v>111</v>
      </c>
      <c r="DE10" s="596"/>
      <c r="DF10" s="596"/>
      <c r="DG10" s="596"/>
      <c r="DH10" s="596"/>
      <c r="DI10" s="596"/>
      <c r="DJ10" s="596"/>
      <c r="DK10" s="596"/>
      <c r="DL10" s="596"/>
      <c r="DM10" s="596"/>
      <c r="DN10" s="596"/>
      <c r="DO10" s="596"/>
      <c r="DP10" s="597"/>
      <c r="DQ10" s="604">
        <v>63299</v>
      </c>
      <c r="DR10" s="596"/>
      <c r="DS10" s="596"/>
      <c r="DT10" s="596"/>
      <c r="DU10" s="596"/>
      <c r="DV10" s="596"/>
      <c r="DW10" s="596"/>
      <c r="DX10" s="596"/>
      <c r="DY10" s="596"/>
      <c r="DZ10" s="596"/>
      <c r="EA10" s="596"/>
      <c r="EB10" s="596"/>
      <c r="EC10" s="605"/>
    </row>
    <row r="11" spans="2:143" ht="11.25" customHeight="1">
      <c r="B11" s="592" t="s">
        <v>229</v>
      </c>
      <c r="C11" s="593"/>
      <c r="D11" s="593"/>
      <c r="E11" s="593"/>
      <c r="F11" s="593"/>
      <c r="G11" s="593"/>
      <c r="H11" s="593"/>
      <c r="I11" s="593"/>
      <c r="J11" s="593"/>
      <c r="K11" s="593"/>
      <c r="L11" s="593"/>
      <c r="M11" s="593"/>
      <c r="N11" s="593"/>
      <c r="O11" s="593"/>
      <c r="P11" s="593"/>
      <c r="Q11" s="594"/>
      <c r="R11" s="595">
        <v>28762</v>
      </c>
      <c r="S11" s="596"/>
      <c r="T11" s="596"/>
      <c r="U11" s="596"/>
      <c r="V11" s="596"/>
      <c r="W11" s="596"/>
      <c r="X11" s="596"/>
      <c r="Y11" s="597"/>
      <c r="Z11" s="598">
        <v>0.1</v>
      </c>
      <c r="AA11" s="598"/>
      <c r="AB11" s="598"/>
      <c r="AC11" s="598"/>
      <c r="AD11" s="599">
        <v>28762</v>
      </c>
      <c r="AE11" s="599"/>
      <c r="AF11" s="599"/>
      <c r="AG11" s="599"/>
      <c r="AH11" s="599"/>
      <c r="AI11" s="599"/>
      <c r="AJ11" s="599"/>
      <c r="AK11" s="599"/>
      <c r="AL11" s="600">
        <v>0.3</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534249</v>
      </c>
      <c r="BH11" s="596"/>
      <c r="BI11" s="596"/>
      <c r="BJ11" s="596"/>
      <c r="BK11" s="596"/>
      <c r="BL11" s="596"/>
      <c r="BM11" s="596"/>
      <c r="BN11" s="597"/>
      <c r="BO11" s="598">
        <v>6.4</v>
      </c>
      <c r="BP11" s="598"/>
      <c r="BQ11" s="598"/>
      <c r="BR11" s="598"/>
      <c r="BS11" s="604">
        <v>79365</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739944</v>
      </c>
      <c r="CS11" s="596"/>
      <c r="CT11" s="596"/>
      <c r="CU11" s="596"/>
      <c r="CV11" s="596"/>
      <c r="CW11" s="596"/>
      <c r="CX11" s="596"/>
      <c r="CY11" s="597"/>
      <c r="CZ11" s="598">
        <v>3.6</v>
      </c>
      <c r="DA11" s="598"/>
      <c r="DB11" s="598"/>
      <c r="DC11" s="598"/>
      <c r="DD11" s="604">
        <v>562669</v>
      </c>
      <c r="DE11" s="596"/>
      <c r="DF11" s="596"/>
      <c r="DG11" s="596"/>
      <c r="DH11" s="596"/>
      <c r="DI11" s="596"/>
      <c r="DJ11" s="596"/>
      <c r="DK11" s="596"/>
      <c r="DL11" s="596"/>
      <c r="DM11" s="596"/>
      <c r="DN11" s="596"/>
      <c r="DO11" s="596"/>
      <c r="DP11" s="597"/>
      <c r="DQ11" s="604">
        <v>259251</v>
      </c>
      <c r="DR11" s="596"/>
      <c r="DS11" s="596"/>
      <c r="DT11" s="596"/>
      <c r="DU11" s="596"/>
      <c r="DV11" s="596"/>
      <c r="DW11" s="596"/>
      <c r="DX11" s="596"/>
      <c r="DY11" s="596"/>
      <c r="DZ11" s="596"/>
      <c r="EA11" s="596"/>
      <c r="EB11" s="596"/>
      <c r="EC11" s="605"/>
    </row>
    <row r="12" spans="2:143" ht="11.25" customHeight="1">
      <c r="B12" s="592" t="s">
        <v>232</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4251452</v>
      </c>
      <c r="BH12" s="596"/>
      <c r="BI12" s="596"/>
      <c r="BJ12" s="596"/>
      <c r="BK12" s="596"/>
      <c r="BL12" s="596"/>
      <c r="BM12" s="596"/>
      <c r="BN12" s="597"/>
      <c r="BO12" s="598">
        <v>50.6</v>
      </c>
      <c r="BP12" s="598"/>
      <c r="BQ12" s="598"/>
      <c r="BR12" s="598"/>
      <c r="BS12" s="604" t="s">
        <v>111</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213475</v>
      </c>
      <c r="CS12" s="596"/>
      <c r="CT12" s="596"/>
      <c r="CU12" s="596"/>
      <c r="CV12" s="596"/>
      <c r="CW12" s="596"/>
      <c r="CX12" s="596"/>
      <c r="CY12" s="597"/>
      <c r="CZ12" s="598">
        <v>1</v>
      </c>
      <c r="DA12" s="598"/>
      <c r="DB12" s="598"/>
      <c r="DC12" s="598"/>
      <c r="DD12" s="604">
        <v>1296</v>
      </c>
      <c r="DE12" s="596"/>
      <c r="DF12" s="596"/>
      <c r="DG12" s="596"/>
      <c r="DH12" s="596"/>
      <c r="DI12" s="596"/>
      <c r="DJ12" s="596"/>
      <c r="DK12" s="596"/>
      <c r="DL12" s="596"/>
      <c r="DM12" s="596"/>
      <c r="DN12" s="596"/>
      <c r="DO12" s="596"/>
      <c r="DP12" s="597"/>
      <c r="DQ12" s="604">
        <v>109015</v>
      </c>
      <c r="DR12" s="596"/>
      <c r="DS12" s="596"/>
      <c r="DT12" s="596"/>
      <c r="DU12" s="596"/>
      <c r="DV12" s="596"/>
      <c r="DW12" s="596"/>
      <c r="DX12" s="596"/>
      <c r="DY12" s="596"/>
      <c r="DZ12" s="596"/>
      <c r="EA12" s="596"/>
      <c r="EB12" s="596"/>
      <c r="EC12" s="605"/>
    </row>
    <row r="13" spans="2:143" ht="11.25" customHeight="1">
      <c r="B13" s="592" t="s">
        <v>235</v>
      </c>
      <c r="C13" s="593"/>
      <c r="D13" s="593"/>
      <c r="E13" s="593"/>
      <c r="F13" s="593"/>
      <c r="G13" s="593"/>
      <c r="H13" s="593"/>
      <c r="I13" s="593"/>
      <c r="J13" s="593"/>
      <c r="K13" s="593"/>
      <c r="L13" s="593"/>
      <c r="M13" s="593"/>
      <c r="N13" s="593"/>
      <c r="O13" s="593"/>
      <c r="P13" s="593"/>
      <c r="Q13" s="594"/>
      <c r="R13" s="595">
        <v>39871</v>
      </c>
      <c r="S13" s="596"/>
      <c r="T13" s="596"/>
      <c r="U13" s="596"/>
      <c r="V13" s="596"/>
      <c r="W13" s="596"/>
      <c r="X13" s="596"/>
      <c r="Y13" s="597"/>
      <c r="Z13" s="598">
        <v>0.2</v>
      </c>
      <c r="AA13" s="598"/>
      <c r="AB13" s="598"/>
      <c r="AC13" s="598"/>
      <c r="AD13" s="599">
        <v>39871</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4249067</v>
      </c>
      <c r="BH13" s="596"/>
      <c r="BI13" s="596"/>
      <c r="BJ13" s="596"/>
      <c r="BK13" s="596"/>
      <c r="BL13" s="596"/>
      <c r="BM13" s="596"/>
      <c r="BN13" s="597"/>
      <c r="BO13" s="598">
        <v>50.6</v>
      </c>
      <c r="BP13" s="598"/>
      <c r="BQ13" s="598"/>
      <c r="BR13" s="598"/>
      <c r="BS13" s="604" t="s">
        <v>111</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1835018</v>
      </c>
      <c r="CS13" s="596"/>
      <c r="CT13" s="596"/>
      <c r="CU13" s="596"/>
      <c r="CV13" s="596"/>
      <c r="CW13" s="596"/>
      <c r="CX13" s="596"/>
      <c r="CY13" s="597"/>
      <c r="CZ13" s="598">
        <v>9</v>
      </c>
      <c r="DA13" s="598"/>
      <c r="DB13" s="598"/>
      <c r="DC13" s="598"/>
      <c r="DD13" s="604">
        <v>811321</v>
      </c>
      <c r="DE13" s="596"/>
      <c r="DF13" s="596"/>
      <c r="DG13" s="596"/>
      <c r="DH13" s="596"/>
      <c r="DI13" s="596"/>
      <c r="DJ13" s="596"/>
      <c r="DK13" s="596"/>
      <c r="DL13" s="596"/>
      <c r="DM13" s="596"/>
      <c r="DN13" s="596"/>
      <c r="DO13" s="596"/>
      <c r="DP13" s="597"/>
      <c r="DQ13" s="604">
        <v>1160552</v>
      </c>
      <c r="DR13" s="596"/>
      <c r="DS13" s="596"/>
      <c r="DT13" s="596"/>
      <c r="DU13" s="596"/>
      <c r="DV13" s="596"/>
      <c r="DW13" s="596"/>
      <c r="DX13" s="596"/>
      <c r="DY13" s="596"/>
      <c r="DZ13" s="596"/>
      <c r="EA13" s="596"/>
      <c r="EB13" s="596"/>
      <c r="EC13" s="605"/>
    </row>
    <row r="14" spans="2:143" ht="11.25" customHeight="1">
      <c r="B14" s="592" t="s">
        <v>238</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152986</v>
      </c>
      <c r="BH14" s="596"/>
      <c r="BI14" s="596"/>
      <c r="BJ14" s="596"/>
      <c r="BK14" s="596"/>
      <c r="BL14" s="596"/>
      <c r="BM14" s="596"/>
      <c r="BN14" s="597"/>
      <c r="BO14" s="598">
        <v>1.8</v>
      </c>
      <c r="BP14" s="598"/>
      <c r="BQ14" s="598"/>
      <c r="BR14" s="598"/>
      <c r="BS14" s="604" t="s">
        <v>111</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721232</v>
      </c>
      <c r="CS14" s="596"/>
      <c r="CT14" s="596"/>
      <c r="CU14" s="596"/>
      <c r="CV14" s="596"/>
      <c r="CW14" s="596"/>
      <c r="CX14" s="596"/>
      <c r="CY14" s="597"/>
      <c r="CZ14" s="598">
        <v>3.5</v>
      </c>
      <c r="DA14" s="598"/>
      <c r="DB14" s="598"/>
      <c r="DC14" s="598"/>
      <c r="DD14" s="604">
        <v>19880</v>
      </c>
      <c r="DE14" s="596"/>
      <c r="DF14" s="596"/>
      <c r="DG14" s="596"/>
      <c r="DH14" s="596"/>
      <c r="DI14" s="596"/>
      <c r="DJ14" s="596"/>
      <c r="DK14" s="596"/>
      <c r="DL14" s="596"/>
      <c r="DM14" s="596"/>
      <c r="DN14" s="596"/>
      <c r="DO14" s="596"/>
      <c r="DP14" s="597"/>
      <c r="DQ14" s="604">
        <v>695760</v>
      </c>
      <c r="DR14" s="596"/>
      <c r="DS14" s="596"/>
      <c r="DT14" s="596"/>
      <c r="DU14" s="596"/>
      <c r="DV14" s="596"/>
      <c r="DW14" s="596"/>
      <c r="DX14" s="596"/>
      <c r="DY14" s="596"/>
      <c r="DZ14" s="596"/>
      <c r="EA14" s="596"/>
      <c r="EB14" s="596"/>
      <c r="EC14" s="605"/>
    </row>
    <row r="15" spans="2:143" ht="11.25" customHeight="1">
      <c r="B15" s="592" t="s">
        <v>241</v>
      </c>
      <c r="C15" s="593"/>
      <c r="D15" s="593"/>
      <c r="E15" s="593"/>
      <c r="F15" s="593"/>
      <c r="G15" s="593"/>
      <c r="H15" s="593"/>
      <c r="I15" s="593"/>
      <c r="J15" s="593"/>
      <c r="K15" s="593"/>
      <c r="L15" s="593"/>
      <c r="M15" s="593"/>
      <c r="N15" s="593"/>
      <c r="O15" s="593"/>
      <c r="P15" s="593"/>
      <c r="Q15" s="594"/>
      <c r="R15" s="595">
        <v>44656</v>
      </c>
      <c r="S15" s="596"/>
      <c r="T15" s="596"/>
      <c r="U15" s="596"/>
      <c r="V15" s="596"/>
      <c r="W15" s="596"/>
      <c r="X15" s="596"/>
      <c r="Y15" s="597"/>
      <c r="Z15" s="598">
        <v>0.2</v>
      </c>
      <c r="AA15" s="598"/>
      <c r="AB15" s="598"/>
      <c r="AC15" s="598"/>
      <c r="AD15" s="599">
        <v>44656</v>
      </c>
      <c r="AE15" s="599"/>
      <c r="AF15" s="599"/>
      <c r="AG15" s="599"/>
      <c r="AH15" s="599"/>
      <c r="AI15" s="599"/>
      <c r="AJ15" s="599"/>
      <c r="AK15" s="599"/>
      <c r="AL15" s="600">
        <v>0.4</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403759</v>
      </c>
      <c r="BH15" s="596"/>
      <c r="BI15" s="596"/>
      <c r="BJ15" s="596"/>
      <c r="BK15" s="596"/>
      <c r="BL15" s="596"/>
      <c r="BM15" s="596"/>
      <c r="BN15" s="597"/>
      <c r="BO15" s="598">
        <v>4.8</v>
      </c>
      <c r="BP15" s="598"/>
      <c r="BQ15" s="598"/>
      <c r="BR15" s="598"/>
      <c r="BS15" s="604" t="s">
        <v>111</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3470358</v>
      </c>
      <c r="CS15" s="596"/>
      <c r="CT15" s="596"/>
      <c r="CU15" s="596"/>
      <c r="CV15" s="596"/>
      <c r="CW15" s="596"/>
      <c r="CX15" s="596"/>
      <c r="CY15" s="597"/>
      <c r="CZ15" s="598">
        <v>17</v>
      </c>
      <c r="DA15" s="598"/>
      <c r="DB15" s="598"/>
      <c r="DC15" s="598"/>
      <c r="DD15" s="604">
        <v>1560461</v>
      </c>
      <c r="DE15" s="596"/>
      <c r="DF15" s="596"/>
      <c r="DG15" s="596"/>
      <c r="DH15" s="596"/>
      <c r="DI15" s="596"/>
      <c r="DJ15" s="596"/>
      <c r="DK15" s="596"/>
      <c r="DL15" s="596"/>
      <c r="DM15" s="596"/>
      <c r="DN15" s="596"/>
      <c r="DO15" s="596"/>
      <c r="DP15" s="597"/>
      <c r="DQ15" s="604">
        <v>1707100</v>
      </c>
      <c r="DR15" s="596"/>
      <c r="DS15" s="596"/>
      <c r="DT15" s="596"/>
      <c r="DU15" s="596"/>
      <c r="DV15" s="596"/>
      <c r="DW15" s="596"/>
      <c r="DX15" s="596"/>
      <c r="DY15" s="596"/>
      <c r="DZ15" s="596"/>
      <c r="EA15" s="596"/>
      <c r="EB15" s="596"/>
      <c r="EC15" s="605"/>
    </row>
    <row r="16" spans="2:143" ht="11.25" customHeight="1">
      <c r="B16" s="592" t="s">
        <v>244</v>
      </c>
      <c r="C16" s="593"/>
      <c r="D16" s="593"/>
      <c r="E16" s="593"/>
      <c r="F16" s="593"/>
      <c r="G16" s="593"/>
      <c r="H16" s="593"/>
      <c r="I16" s="593"/>
      <c r="J16" s="593"/>
      <c r="K16" s="593"/>
      <c r="L16" s="593"/>
      <c r="M16" s="593"/>
      <c r="N16" s="593"/>
      <c r="O16" s="593"/>
      <c r="P16" s="593"/>
      <c r="Q16" s="594"/>
      <c r="R16" s="595">
        <v>2199263</v>
      </c>
      <c r="S16" s="596"/>
      <c r="T16" s="596"/>
      <c r="U16" s="596"/>
      <c r="V16" s="596"/>
      <c r="W16" s="596"/>
      <c r="X16" s="596"/>
      <c r="Y16" s="597"/>
      <c r="Z16" s="598">
        <v>10.6</v>
      </c>
      <c r="AA16" s="598"/>
      <c r="AB16" s="598"/>
      <c r="AC16" s="598"/>
      <c r="AD16" s="599">
        <v>1875992</v>
      </c>
      <c r="AE16" s="599"/>
      <c r="AF16" s="599"/>
      <c r="AG16" s="599"/>
      <c r="AH16" s="599"/>
      <c r="AI16" s="599"/>
      <c r="AJ16" s="599"/>
      <c r="AK16" s="599"/>
      <c r="AL16" s="600">
        <v>16.3</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v>63</v>
      </c>
      <c r="BH16" s="596"/>
      <c r="BI16" s="596"/>
      <c r="BJ16" s="596"/>
      <c r="BK16" s="596"/>
      <c r="BL16" s="596"/>
      <c r="BM16" s="596"/>
      <c r="BN16" s="597"/>
      <c r="BO16" s="598">
        <v>0</v>
      </c>
      <c r="BP16" s="598"/>
      <c r="BQ16" s="598"/>
      <c r="BR16" s="598"/>
      <c r="BS16" s="604" t="s">
        <v>111</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t="s">
        <v>111</v>
      </c>
      <c r="CS16" s="596"/>
      <c r="CT16" s="596"/>
      <c r="CU16" s="596"/>
      <c r="CV16" s="596"/>
      <c r="CW16" s="596"/>
      <c r="CX16" s="596"/>
      <c r="CY16" s="597"/>
      <c r="CZ16" s="598" t="s">
        <v>111</v>
      </c>
      <c r="DA16" s="598"/>
      <c r="DB16" s="598"/>
      <c r="DC16" s="598"/>
      <c r="DD16" s="604" t="s">
        <v>111</v>
      </c>
      <c r="DE16" s="596"/>
      <c r="DF16" s="596"/>
      <c r="DG16" s="596"/>
      <c r="DH16" s="596"/>
      <c r="DI16" s="596"/>
      <c r="DJ16" s="596"/>
      <c r="DK16" s="596"/>
      <c r="DL16" s="596"/>
      <c r="DM16" s="596"/>
      <c r="DN16" s="596"/>
      <c r="DO16" s="596"/>
      <c r="DP16" s="597"/>
      <c r="DQ16" s="604" t="s">
        <v>111</v>
      </c>
      <c r="DR16" s="596"/>
      <c r="DS16" s="596"/>
      <c r="DT16" s="596"/>
      <c r="DU16" s="596"/>
      <c r="DV16" s="596"/>
      <c r="DW16" s="596"/>
      <c r="DX16" s="596"/>
      <c r="DY16" s="596"/>
      <c r="DZ16" s="596"/>
      <c r="EA16" s="596"/>
      <c r="EB16" s="596"/>
      <c r="EC16" s="605"/>
    </row>
    <row r="17" spans="2:133" ht="11.25" customHeight="1">
      <c r="B17" s="592" t="s">
        <v>247</v>
      </c>
      <c r="C17" s="593"/>
      <c r="D17" s="593"/>
      <c r="E17" s="593"/>
      <c r="F17" s="593"/>
      <c r="G17" s="593"/>
      <c r="H17" s="593"/>
      <c r="I17" s="593"/>
      <c r="J17" s="593"/>
      <c r="K17" s="593"/>
      <c r="L17" s="593"/>
      <c r="M17" s="593"/>
      <c r="N17" s="593"/>
      <c r="O17" s="593"/>
      <c r="P17" s="593"/>
      <c r="Q17" s="594"/>
      <c r="R17" s="595">
        <v>1875992</v>
      </c>
      <c r="S17" s="596"/>
      <c r="T17" s="596"/>
      <c r="U17" s="596"/>
      <c r="V17" s="596"/>
      <c r="W17" s="596"/>
      <c r="X17" s="596"/>
      <c r="Y17" s="597"/>
      <c r="Z17" s="598">
        <v>9</v>
      </c>
      <c r="AA17" s="598"/>
      <c r="AB17" s="598"/>
      <c r="AC17" s="598"/>
      <c r="AD17" s="599">
        <v>1875992</v>
      </c>
      <c r="AE17" s="599"/>
      <c r="AF17" s="599"/>
      <c r="AG17" s="599"/>
      <c r="AH17" s="599"/>
      <c r="AI17" s="599"/>
      <c r="AJ17" s="599"/>
      <c r="AK17" s="599"/>
      <c r="AL17" s="600">
        <v>16.3</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2274361</v>
      </c>
      <c r="CS17" s="596"/>
      <c r="CT17" s="596"/>
      <c r="CU17" s="596"/>
      <c r="CV17" s="596"/>
      <c r="CW17" s="596"/>
      <c r="CX17" s="596"/>
      <c r="CY17" s="597"/>
      <c r="CZ17" s="598">
        <v>11.2</v>
      </c>
      <c r="DA17" s="598"/>
      <c r="DB17" s="598"/>
      <c r="DC17" s="598"/>
      <c r="DD17" s="604" t="s">
        <v>111</v>
      </c>
      <c r="DE17" s="596"/>
      <c r="DF17" s="596"/>
      <c r="DG17" s="596"/>
      <c r="DH17" s="596"/>
      <c r="DI17" s="596"/>
      <c r="DJ17" s="596"/>
      <c r="DK17" s="596"/>
      <c r="DL17" s="596"/>
      <c r="DM17" s="596"/>
      <c r="DN17" s="596"/>
      <c r="DO17" s="596"/>
      <c r="DP17" s="597"/>
      <c r="DQ17" s="604">
        <v>2239753</v>
      </c>
      <c r="DR17" s="596"/>
      <c r="DS17" s="596"/>
      <c r="DT17" s="596"/>
      <c r="DU17" s="596"/>
      <c r="DV17" s="596"/>
      <c r="DW17" s="596"/>
      <c r="DX17" s="596"/>
      <c r="DY17" s="596"/>
      <c r="DZ17" s="596"/>
      <c r="EA17" s="596"/>
      <c r="EB17" s="596"/>
      <c r="EC17" s="605"/>
    </row>
    <row r="18" spans="2:133" ht="11.25" customHeight="1">
      <c r="B18" s="592" t="s">
        <v>250</v>
      </c>
      <c r="C18" s="593"/>
      <c r="D18" s="593"/>
      <c r="E18" s="593"/>
      <c r="F18" s="593"/>
      <c r="G18" s="593"/>
      <c r="H18" s="593"/>
      <c r="I18" s="593"/>
      <c r="J18" s="593"/>
      <c r="K18" s="593"/>
      <c r="L18" s="593"/>
      <c r="M18" s="593"/>
      <c r="N18" s="593"/>
      <c r="O18" s="593"/>
      <c r="P18" s="593"/>
      <c r="Q18" s="594"/>
      <c r="R18" s="595">
        <v>323271</v>
      </c>
      <c r="S18" s="596"/>
      <c r="T18" s="596"/>
      <c r="U18" s="596"/>
      <c r="V18" s="596"/>
      <c r="W18" s="596"/>
      <c r="X18" s="596"/>
      <c r="Y18" s="597"/>
      <c r="Z18" s="598">
        <v>1.6</v>
      </c>
      <c r="AA18" s="598"/>
      <c r="AB18" s="598"/>
      <c r="AC18" s="598"/>
      <c r="AD18" s="599" t="s">
        <v>111</v>
      </c>
      <c r="AE18" s="599"/>
      <c r="AF18" s="599"/>
      <c r="AG18" s="599"/>
      <c r="AH18" s="599"/>
      <c r="AI18" s="599"/>
      <c r="AJ18" s="599"/>
      <c r="AK18" s="599"/>
      <c r="AL18" s="600" t="s">
        <v>111</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c r="B19" s="592" t="s">
        <v>253</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t="s">
        <v>111</v>
      </c>
      <c r="BH19" s="596"/>
      <c r="BI19" s="596"/>
      <c r="BJ19" s="596"/>
      <c r="BK19" s="596"/>
      <c r="BL19" s="596"/>
      <c r="BM19" s="596"/>
      <c r="BN19" s="597"/>
      <c r="BO19" s="598" t="s">
        <v>111</v>
      </c>
      <c r="BP19" s="598"/>
      <c r="BQ19" s="598"/>
      <c r="BR19" s="598"/>
      <c r="BS19" s="604" t="s">
        <v>111</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c r="B20" s="592" t="s">
        <v>256</v>
      </c>
      <c r="C20" s="593"/>
      <c r="D20" s="593"/>
      <c r="E20" s="593"/>
      <c r="F20" s="593"/>
      <c r="G20" s="593"/>
      <c r="H20" s="593"/>
      <c r="I20" s="593"/>
      <c r="J20" s="593"/>
      <c r="K20" s="593"/>
      <c r="L20" s="593"/>
      <c r="M20" s="593"/>
      <c r="N20" s="593"/>
      <c r="O20" s="593"/>
      <c r="P20" s="593"/>
      <c r="Q20" s="594"/>
      <c r="R20" s="595">
        <v>11779519</v>
      </c>
      <c r="S20" s="596"/>
      <c r="T20" s="596"/>
      <c r="U20" s="596"/>
      <c r="V20" s="596"/>
      <c r="W20" s="596"/>
      <c r="X20" s="596"/>
      <c r="Y20" s="597"/>
      <c r="Z20" s="598">
        <v>56.7</v>
      </c>
      <c r="AA20" s="598"/>
      <c r="AB20" s="598"/>
      <c r="AC20" s="598"/>
      <c r="AD20" s="599">
        <v>11456248</v>
      </c>
      <c r="AE20" s="599"/>
      <c r="AF20" s="599"/>
      <c r="AG20" s="599"/>
      <c r="AH20" s="599"/>
      <c r="AI20" s="599"/>
      <c r="AJ20" s="599"/>
      <c r="AK20" s="599"/>
      <c r="AL20" s="600">
        <v>99.6</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t="s">
        <v>111</v>
      </c>
      <c r="BH20" s="596"/>
      <c r="BI20" s="596"/>
      <c r="BJ20" s="596"/>
      <c r="BK20" s="596"/>
      <c r="BL20" s="596"/>
      <c r="BM20" s="596"/>
      <c r="BN20" s="597"/>
      <c r="BO20" s="598" t="s">
        <v>111</v>
      </c>
      <c r="BP20" s="598"/>
      <c r="BQ20" s="598"/>
      <c r="BR20" s="598"/>
      <c r="BS20" s="604" t="s">
        <v>111</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20357207</v>
      </c>
      <c r="CS20" s="596"/>
      <c r="CT20" s="596"/>
      <c r="CU20" s="596"/>
      <c r="CV20" s="596"/>
      <c r="CW20" s="596"/>
      <c r="CX20" s="596"/>
      <c r="CY20" s="597"/>
      <c r="CZ20" s="598">
        <v>100</v>
      </c>
      <c r="DA20" s="598"/>
      <c r="DB20" s="598"/>
      <c r="DC20" s="598"/>
      <c r="DD20" s="604">
        <v>3585792</v>
      </c>
      <c r="DE20" s="596"/>
      <c r="DF20" s="596"/>
      <c r="DG20" s="596"/>
      <c r="DH20" s="596"/>
      <c r="DI20" s="596"/>
      <c r="DJ20" s="596"/>
      <c r="DK20" s="596"/>
      <c r="DL20" s="596"/>
      <c r="DM20" s="596"/>
      <c r="DN20" s="596"/>
      <c r="DO20" s="596"/>
      <c r="DP20" s="597"/>
      <c r="DQ20" s="604">
        <v>13194777</v>
      </c>
      <c r="DR20" s="596"/>
      <c r="DS20" s="596"/>
      <c r="DT20" s="596"/>
      <c r="DU20" s="596"/>
      <c r="DV20" s="596"/>
      <c r="DW20" s="596"/>
      <c r="DX20" s="596"/>
      <c r="DY20" s="596"/>
      <c r="DZ20" s="596"/>
      <c r="EA20" s="596"/>
      <c r="EB20" s="596"/>
      <c r="EC20" s="605"/>
    </row>
    <row r="21" spans="2:133" ht="11.25" customHeight="1">
      <c r="B21" s="592" t="s">
        <v>259</v>
      </c>
      <c r="C21" s="593"/>
      <c r="D21" s="593"/>
      <c r="E21" s="593"/>
      <c r="F21" s="593"/>
      <c r="G21" s="593"/>
      <c r="H21" s="593"/>
      <c r="I21" s="593"/>
      <c r="J21" s="593"/>
      <c r="K21" s="593"/>
      <c r="L21" s="593"/>
      <c r="M21" s="593"/>
      <c r="N21" s="593"/>
      <c r="O21" s="593"/>
      <c r="P21" s="593"/>
      <c r="Q21" s="594"/>
      <c r="R21" s="595">
        <v>7585</v>
      </c>
      <c r="S21" s="596"/>
      <c r="T21" s="596"/>
      <c r="U21" s="596"/>
      <c r="V21" s="596"/>
      <c r="W21" s="596"/>
      <c r="X21" s="596"/>
      <c r="Y21" s="597"/>
      <c r="Z21" s="598">
        <v>0</v>
      </c>
      <c r="AA21" s="598"/>
      <c r="AB21" s="598"/>
      <c r="AC21" s="598"/>
      <c r="AD21" s="599">
        <v>7585</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261</v>
      </c>
      <c r="C22" s="593"/>
      <c r="D22" s="593"/>
      <c r="E22" s="593"/>
      <c r="F22" s="593"/>
      <c r="G22" s="593"/>
      <c r="H22" s="593"/>
      <c r="I22" s="593"/>
      <c r="J22" s="593"/>
      <c r="K22" s="593"/>
      <c r="L22" s="593"/>
      <c r="M22" s="593"/>
      <c r="N22" s="593"/>
      <c r="O22" s="593"/>
      <c r="P22" s="593"/>
      <c r="Q22" s="594"/>
      <c r="R22" s="595">
        <v>352474</v>
      </c>
      <c r="S22" s="596"/>
      <c r="T22" s="596"/>
      <c r="U22" s="596"/>
      <c r="V22" s="596"/>
      <c r="W22" s="596"/>
      <c r="X22" s="596"/>
      <c r="Y22" s="597"/>
      <c r="Z22" s="598">
        <v>1.7</v>
      </c>
      <c r="AA22" s="598"/>
      <c r="AB22" s="598"/>
      <c r="AC22" s="598"/>
      <c r="AD22" s="599" t="s">
        <v>111</v>
      </c>
      <c r="AE22" s="599"/>
      <c r="AF22" s="599"/>
      <c r="AG22" s="599"/>
      <c r="AH22" s="599"/>
      <c r="AI22" s="599"/>
      <c r="AJ22" s="599"/>
      <c r="AK22" s="599"/>
      <c r="AL22" s="600" t="s">
        <v>111</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264</v>
      </c>
      <c r="C23" s="593"/>
      <c r="D23" s="593"/>
      <c r="E23" s="593"/>
      <c r="F23" s="593"/>
      <c r="G23" s="593"/>
      <c r="H23" s="593"/>
      <c r="I23" s="593"/>
      <c r="J23" s="593"/>
      <c r="K23" s="593"/>
      <c r="L23" s="593"/>
      <c r="M23" s="593"/>
      <c r="N23" s="593"/>
      <c r="O23" s="593"/>
      <c r="P23" s="593"/>
      <c r="Q23" s="594"/>
      <c r="R23" s="595">
        <v>451568</v>
      </c>
      <c r="S23" s="596"/>
      <c r="T23" s="596"/>
      <c r="U23" s="596"/>
      <c r="V23" s="596"/>
      <c r="W23" s="596"/>
      <c r="X23" s="596"/>
      <c r="Y23" s="597"/>
      <c r="Z23" s="598">
        <v>2.2000000000000002</v>
      </c>
      <c r="AA23" s="598"/>
      <c r="AB23" s="598"/>
      <c r="AC23" s="598"/>
      <c r="AD23" s="599">
        <v>25701</v>
      </c>
      <c r="AE23" s="599"/>
      <c r="AF23" s="599"/>
      <c r="AG23" s="599"/>
      <c r="AH23" s="599"/>
      <c r="AI23" s="599"/>
      <c r="AJ23" s="599"/>
      <c r="AK23" s="599"/>
      <c r="AL23" s="600">
        <v>0.2</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111</v>
      </c>
      <c r="BH23" s="596"/>
      <c r="BI23" s="596"/>
      <c r="BJ23" s="596"/>
      <c r="BK23" s="596"/>
      <c r="BL23" s="596"/>
      <c r="BM23" s="596"/>
      <c r="BN23" s="597"/>
      <c r="BO23" s="598" t="s">
        <v>111</v>
      </c>
      <c r="BP23" s="598"/>
      <c r="BQ23" s="598"/>
      <c r="BR23" s="598"/>
      <c r="BS23" s="604" t="s">
        <v>111</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c r="B24" s="592" t="s">
        <v>271</v>
      </c>
      <c r="C24" s="593"/>
      <c r="D24" s="593"/>
      <c r="E24" s="593"/>
      <c r="F24" s="593"/>
      <c r="G24" s="593"/>
      <c r="H24" s="593"/>
      <c r="I24" s="593"/>
      <c r="J24" s="593"/>
      <c r="K24" s="593"/>
      <c r="L24" s="593"/>
      <c r="M24" s="593"/>
      <c r="N24" s="593"/>
      <c r="O24" s="593"/>
      <c r="P24" s="593"/>
      <c r="Q24" s="594"/>
      <c r="R24" s="595">
        <v>95128</v>
      </c>
      <c r="S24" s="596"/>
      <c r="T24" s="596"/>
      <c r="U24" s="596"/>
      <c r="V24" s="596"/>
      <c r="W24" s="596"/>
      <c r="X24" s="596"/>
      <c r="Y24" s="597"/>
      <c r="Z24" s="598">
        <v>0.5</v>
      </c>
      <c r="AA24" s="598"/>
      <c r="AB24" s="598"/>
      <c r="AC24" s="598"/>
      <c r="AD24" s="599" t="s">
        <v>111</v>
      </c>
      <c r="AE24" s="599"/>
      <c r="AF24" s="599"/>
      <c r="AG24" s="599"/>
      <c r="AH24" s="599"/>
      <c r="AI24" s="599"/>
      <c r="AJ24" s="599"/>
      <c r="AK24" s="599"/>
      <c r="AL24" s="600" t="s">
        <v>111</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9030554</v>
      </c>
      <c r="CS24" s="585"/>
      <c r="CT24" s="585"/>
      <c r="CU24" s="585"/>
      <c r="CV24" s="585"/>
      <c r="CW24" s="585"/>
      <c r="CX24" s="585"/>
      <c r="CY24" s="586"/>
      <c r="CZ24" s="622">
        <v>44.4</v>
      </c>
      <c r="DA24" s="623"/>
      <c r="DB24" s="623"/>
      <c r="DC24" s="624"/>
      <c r="DD24" s="621">
        <v>5930942</v>
      </c>
      <c r="DE24" s="585"/>
      <c r="DF24" s="585"/>
      <c r="DG24" s="585"/>
      <c r="DH24" s="585"/>
      <c r="DI24" s="585"/>
      <c r="DJ24" s="585"/>
      <c r="DK24" s="586"/>
      <c r="DL24" s="621">
        <v>5908535</v>
      </c>
      <c r="DM24" s="585"/>
      <c r="DN24" s="585"/>
      <c r="DO24" s="585"/>
      <c r="DP24" s="585"/>
      <c r="DQ24" s="585"/>
      <c r="DR24" s="585"/>
      <c r="DS24" s="585"/>
      <c r="DT24" s="585"/>
      <c r="DU24" s="585"/>
      <c r="DV24" s="586"/>
      <c r="DW24" s="589">
        <v>47.6</v>
      </c>
      <c r="DX24" s="590"/>
      <c r="DY24" s="590"/>
      <c r="DZ24" s="590"/>
      <c r="EA24" s="590"/>
      <c r="EB24" s="590"/>
      <c r="EC24" s="591"/>
    </row>
    <row r="25" spans="2:133" ht="11.25" customHeight="1">
      <c r="B25" s="592" t="s">
        <v>274</v>
      </c>
      <c r="C25" s="593"/>
      <c r="D25" s="593"/>
      <c r="E25" s="593"/>
      <c r="F25" s="593"/>
      <c r="G25" s="593"/>
      <c r="H25" s="593"/>
      <c r="I25" s="593"/>
      <c r="J25" s="593"/>
      <c r="K25" s="593"/>
      <c r="L25" s="593"/>
      <c r="M25" s="593"/>
      <c r="N25" s="593"/>
      <c r="O25" s="593"/>
      <c r="P25" s="593"/>
      <c r="Q25" s="594"/>
      <c r="R25" s="595">
        <v>2751927</v>
      </c>
      <c r="S25" s="596"/>
      <c r="T25" s="596"/>
      <c r="U25" s="596"/>
      <c r="V25" s="596"/>
      <c r="W25" s="596"/>
      <c r="X25" s="596"/>
      <c r="Y25" s="597"/>
      <c r="Z25" s="598">
        <v>13.2</v>
      </c>
      <c r="AA25" s="598"/>
      <c r="AB25" s="598"/>
      <c r="AC25" s="598"/>
      <c r="AD25" s="599" t="s">
        <v>111</v>
      </c>
      <c r="AE25" s="599"/>
      <c r="AF25" s="599"/>
      <c r="AG25" s="599"/>
      <c r="AH25" s="599"/>
      <c r="AI25" s="599"/>
      <c r="AJ25" s="599"/>
      <c r="AK25" s="599"/>
      <c r="AL25" s="600" t="s">
        <v>111</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3034323</v>
      </c>
      <c r="CS25" s="627"/>
      <c r="CT25" s="627"/>
      <c r="CU25" s="627"/>
      <c r="CV25" s="627"/>
      <c r="CW25" s="627"/>
      <c r="CX25" s="627"/>
      <c r="CY25" s="628"/>
      <c r="CZ25" s="629">
        <v>14.9</v>
      </c>
      <c r="DA25" s="630"/>
      <c r="DB25" s="630"/>
      <c r="DC25" s="631"/>
      <c r="DD25" s="604">
        <v>2595606</v>
      </c>
      <c r="DE25" s="627"/>
      <c r="DF25" s="627"/>
      <c r="DG25" s="627"/>
      <c r="DH25" s="627"/>
      <c r="DI25" s="627"/>
      <c r="DJ25" s="627"/>
      <c r="DK25" s="628"/>
      <c r="DL25" s="604">
        <v>2589980</v>
      </c>
      <c r="DM25" s="627"/>
      <c r="DN25" s="627"/>
      <c r="DO25" s="627"/>
      <c r="DP25" s="627"/>
      <c r="DQ25" s="627"/>
      <c r="DR25" s="627"/>
      <c r="DS25" s="627"/>
      <c r="DT25" s="627"/>
      <c r="DU25" s="627"/>
      <c r="DV25" s="628"/>
      <c r="DW25" s="600">
        <v>20.9</v>
      </c>
      <c r="DX25" s="625"/>
      <c r="DY25" s="625"/>
      <c r="DZ25" s="625"/>
      <c r="EA25" s="625"/>
      <c r="EB25" s="625"/>
      <c r="EC25" s="626"/>
    </row>
    <row r="26" spans="2:133" ht="11.25" customHeight="1">
      <c r="B26" s="632" t="s">
        <v>277</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2159863</v>
      </c>
      <c r="CS26" s="596"/>
      <c r="CT26" s="596"/>
      <c r="CU26" s="596"/>
      <c r="CV26" s="596"/>
      <c r="CW26" s="596"/>
      <c r="CX26" s="596"/>
      <c r="CY26" s="597"/>
      <c r="CZ26" s="629">
        <v>10.6</v>
      </c>
      <c r="DA26" s="630"/>
      <c r="DB26" s="630"/>
      <c r="DC26" s="631"/>
      <c r="DD26" s="604">
        <v>1739754</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5"/>
      <c r="DY26" s="625"/>
      <c r="DZ26" s="625"/>
      <c r="EA26" s="625"/>
      <c r="EB26" s="625"/>
      <c r="EC26" s="626"/>
    </row>
    <row r="27" spans="2:133" ht="11.25" customHeight="1">
      <c r="B27" s="592" t="s">
        <v>280</v>
      </c>
      <c r="C27" s="593"/>
      <c r="D27" s="593"/>
      <c r="E27" s="593"/>
      <c r="F27" s="593"/>
      <c r="G27" s="593"/>
      <c r="H27" s="593"/>
      <c r="I27" s="593"/>
      <c r="J27" s="593"/>
      <c r="K27" s="593"/>
      <c r="L27" s="593"/>
      <c r="M27" s="593"/>
      <c r="N27" s="593"/>
      <c r="O27" s="593"/>
      <c r="P27" s="593"/>
      <c r="Q27" s="594"/>
      <c r="R27" s="595">
        <v>1385435</v>
      </c>
      <c r="S27" s="596"/>
      <c r="T27" s="596"/>
      <c r="U27" s="596"/>
      <c r="V27" s="596"/>
      <c r="W27" s="596"/>
      <c r="X27" s="596"/>
      <c r="Y27" s="597"/>
      <c r="Z27" s="598">
        <v>6.7</v>
      </c>
      <c r="AA27" s="598"/>
      <c r="AB27" s="598"/>
      <c r="AC27" s="598"/>
      <c r="AD27" s="599" t="s">
        <v>111</v>
      </c>
      <c r="AE27" s="599"/>
      <c r="AF27" s="599"/>
      <c r="AG27" s="599"/>
      <c r="AH27" s="599"/>
      <c r="AI27" s="599"/>
      <c r="AJ27" s="599"/>
      <c r="AK27" s="599"/>
      <c r="AL27" s="600" t="s">
        <v>111</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8404647</v>
      </c>
      <c r="BH27" s="596"/>
      <c r="BI27" s="596"/>
      <c r="BJ27" s="596"/>
      <c r="BK27" s="596"/>
      <c r="BL27" s="596"/>
      <c r="BM27" s="596"/>
      <c r="BN27" s="597"/>
      <c r="BO27" s="598">
        <v>100</v>
      </c>
      <c r="BP27" s="598"/>
      <c r="BQ27" s="598"/>
      <c r="BR27" s="598"/>
      <c r="BS27" s="604">
        <v>79365</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3721870</v>
      </c>
      <c r="CS27" s="627"/>
      <c r="CT27" s="627"/>
      <c r="CU27" s="627"/>
      <c r="CV27" s="627"/>
      <c r="CW27" s="627"/>
      <c r="CX27" s="627"/>
      <c r="CY27" s="628"/>
      <c r="CZ27" s="629">
        <v>18.3</v>
      </c>
      <c r="DA27" s="630"/>
      <c r="DB27" s="630"/>
      <c r="DC27" s="631"/>
      <c r="DD27" s="604">
        <v>1095583</v>
      </c>
      <c r="DE27" s="627"/>
      <c r="DF27" s="627"/>
      <c r="DG27" s="627"/>
      <c r="DH27" s="627"/>
      <c r="DI27" s="627"/>
      <c r="DJ27" s="627"/>
      <c r="DK27" s="628"/>
      <c r="DL27" s="604">
        <v>1078802</v>
      </c>
      <c r="DM27" s="627"/>
      <c r="DN27" s="627"/>
      <c r="DO27" s="627"/>
      <c r="DP27" s="627"/>
      <c r="DQ27" s="627"/>
      <c r="DR27" s="627"/>
      <c r="DS27" s="627"/>
      <c r="DT27" s="627"/>
      <c r="DU27" s="627"/>
      <c r="DV27" s="628"/>
      <c r="DW27" s="600">
        <v>8.6999999999999993</v>
      </c>
      <c r="DX27" s="625"/>
      <c r="DY27" s="625"/>
      <c r="DZ27" s="625"/>
      <c r="EA27" s="625"/>
      <c r="EB27" s="625"/>
      <c r="EC27" s="626"/>
    </row>
    <row r="28" spans="2:133" ht="11.25" customHeight="1">
      <c r="B28" s="592" t="s">
        <v>283</v>
      </c>
      <c r="C28" s="593"/>
      <c r="D28" s="593"/>
      <c r="E28" s="593"/>
      <c r="F28" s="593"/>
      <c r="G28" s="593"/>
      <c r="H28" s="593"/>
      <c r="I28" s="593"/>
      <c r="J28" s="593"/>
      <c r="K28" s="593"/>
      <c r="L28" s="593"/>
      <c r="M28" s="593"/>
      <c r="N28" s="593"/>
      <c r="O28" s="593"/>
      <c r="P28" s="593"/>
      <c r="Q28" s="594"/>
      <c r="R28" s="595">
        <v>82140</v>
      </c>
      <c r="S28" s="596"/>
      <c r="T28" s="596"/>
      <c r="U28" s="596"/>
      <c r="V28" s="596"/>
      <c r="W28" s="596"/>
      <c r="X28" s="596"/>
      <c r="Y28" s="597"/>
      <c r="Z28" s="598">
        <v>0.4</v>
      </c>
      <c r="AA28" s="598"/>
      <c r="AB28" s="598"/>
      <c r="AC28" s="598"/>
      <c r="AD28" s="599">
        <v>7005</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2274361</v>
      </c>
      <c r="CS28" s="596"/>
      <c r="CT28" s="596"/>
      <c r="CU28" s="596"/>
      <c r="CV28" s="596"/>
      <c r="CW28" s="596"/>
      <c r="CX28" s="596"/>
      <c r="CY28" s="597"/>
      <c r="CZ28" s="629">
        <v>11.2</v>
      </c>
      <c r="DA28" s="630"/>
      <c r="DB28" s="630"/>
      <c r="DC28" s="631"/>
      <c r="DD28" s="604">
        <v>2239753</v>
      </c>
      <c r="DE28" s="596"/>
      <c r="DF28" s="596"/>
      <c r="DG28" s="596"/>
      <c r="DH28" s="596"/>
      <c r="DI28" s="596"/>
      <c r="DJ28" s="596"/>
      <c r="DK28" s="597"/>
      <c r="DL28" s="604">
        <v>2239753</v>
      </c>
      <c r="DM28" s="596"/>
      <c r="DN28" s="596"/>
      <c r="DO28" s="596"/>
      <c r="DP28" s="596"/>
      <c r="DQ28" s="596"/>
      <c r="DR28" s="596"/>
      <c r="DS28" s="596"/>
      <c r="DT28" s="596"/>
      <c r="DU28" s="596"/>
      <c r="DV28" s="597"/>
      <c r="DW28" s="600">
        <v>18</v>
      </c>
      <c r="DX28" s="625"/>
      <c r="DY28" s="625"/>
      <c r="DZ28" s="625"/>
      <c r="EA28" s="625"/>
      <c r="EB28" s="625"/>
      <c r="EC28" s="626"/>
    </row>
    <row r="29" spans="2:133" ht="11.25" customHeight="1">
      <c r="B29" s="592" t="s">
        <v>285</v>
      </c>
      <c r="C29" s="593"/>
      <c r="D29" s="593"/>
      <c r="E29" s="593"/>
      <c r="F29" s="593"/>
      <c r="G29" s="593"/>
      <c r="H29" s="593"/>
      <c r="I29" s="593"/>
      <c r="J29" s="593"/>
      <c r="K29" s="593"/>
      <c r="L29" s="593"/>
      <c r="M29" s="593"/>
      <c r="N29" s="593"/>
      <c r="O29" s="593"/>
      <c r="P29" s="593"/>
      <c r="Q29" s="594"/>
      <c r="R29" s="595">
        <v>82346</v>
      </c>
      <c r="S29" s="596"/>
      <c r="T29" s="596"/>
      <c r="U29" s="596"/>
      <c r="V29" s="596"/>
      <c r="W29" s="596"/>
      <c r="X29" s="596"/>
      <c r="Y29" s="597"/>
      <c r="Z29" s="598">
        <v>0.4</v>
      </c>
      <c r="AA29" s="598"/>
      <c r="AB29" s="598"/>
      <c r="AC29" s="598"/>
      <c r="AD29" s="599" t="s">
        <v>111</v>
      </c>
      <c r="AE29" s="599"/>
      <c r="AF29" s="599"/>
      <c r="AG29" s="599"/>
      <c r="AH29" s="599"/>
      <c r="AI29" s="599"/>
      <c r="AJ29" s="599"/>
      <c r="AK29" s="599"/>
      <c r="AL29" s="600" t="s">
        <v>111</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2273172</v>
      </c>
      <c r="CS29" s="627"/>
      <c r="CT29" s="627"/>
      <c r="CU29" s="627"/>
      <c r="CV29" s="627"/>
      <c r="CW29" s="627"/>
      <c r="CX29" s="627"/>
      <c r="CY29" s="628"/>
      <c r="CZ29" s="629">
        <v>11.2</v>
      </c>
      <c r="DA29" s="630"/>
      <c r="DB29" s="630"/>
      <c r="DC29" s="631"/>
      <c r="DD29" s="604">
        <v>2238564</v>
      </c>
      <c r="DE29" s="627"/>
      <c r="DF29" s="627"/>
      <c r="DG29" s="627"/>
      <c r="DH29" s="627"/>
      <c r="DI29" s="627"/>
      <c r="DJ29" s="627"/>
      <c r="DK29" s="628"/>
      <c r="DL29" s="604">
        <v>2238564</v>
      </c>
      <c r="DM29" s="627"/>
      <c r="DN29" s="627"/>
      <c r="DO29" s="627"/>
      <c r="DP29" s="627"/>
      <c r="DQ29" s="627"/>
      <c r="DR29" s="627"/>
      <c r="DS29" s="627"/>
      <c r="DT29" s="627"/>
      <c r="DU29" s="627"/>
      <c r="DV29" s="628"/>
      <c r="DW29" s="600">
        <v>18</v>
      </c>
      <c r="DX29" s="625"/>
      <c r="DY29" s="625"/>
      <c r="DZ29" s="625"/>
      <c r="EA29" s="625"/>
      <c r="EB29" s="625"/>
      <c r="EC29" s="626"/>
    </row>
    <row r="30" spans="2:133" ht="11.25" customHeight="1">
      <c r="B30" s="592" t="s">
        <v>289</v>
      </c>
      <c r="C30" s="593"/>
      <c r="D30" s="593"/>
      <c r="E30" s="593"/>
      <c r="F30" s="593"/>
      <c r="G30" s="593"/>
      <c r="H30" s="593"/>
      <c r="I30" s="593"/>
      <c r="J30" s="593"/>
      <c r="K30" s="593"/>
      <c r="L30" s="593"/>
      <c r="M30" s="593"/>
      <c r="N30" s="593"/>
      <c r="O30" s="593"/>
      <c r="P30" s="593"/>
      <c r="Q30" s="594"/>
      <c r="R30" s="595">
        <v>699791</v>
      </c>
      <c r="S30" s="596"/>
      <c r="T30" s="596"/>
      <c r="U30" s="596"/>
      <c r="V30" s="596"/>
      <c r="W30" s="596"/>
      <c r="X30" s="596"/>
      <c r="Y30" s="597"/>
      <c r="Z30" s="598">
        <v>3.4</v>
      </c>
      <c r="AA30" s="598"/>
      <c r="AB30" s="598"/>
      <c r="AC30" s="598"/>
      <c r="AD30" s="599" t="s">
        <v>111</v>
      </c>
      <c r="AE30" s="599"/>
      <c r="AF30" s="599"/>
      <c r="AG30" s="599"/>
      <c r="AH30" s="599"/>
      <c r="AI30" s="599"/>
      <c r="AJ30" s="599"/>
      <c r="AK30" s="599"/>
      <c r="AL30" s="600" t="s">
        <v>111</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99.1</v>
      </c>
      <c r="BH30" s="654"/>
      <c r="BI30" s="654"/>
      <c r="BJ30" s="654"/>
      <c r="BK30" s="654"/>
      <c r="BL30" s="654"/>
      <c r="BM30" s="590">
        <v>95.7</v>
      </c>
      <c r="BN30" s="654"/>
      <c r="BO30" s="654"/>
      <c r="BP30" s="654"/>
      <c r="BQ30" s="655"/>
      <c r="BR30" s="653">
        <v>98.9</v>
      </c>
      <c r="BS30" s="654"/>
      <c r="BT30" s="654"/>
      <c r="BU30" s="654"/>
      <c r="BV30" s="654"/>
      <c r="BW30" s="654"/>
      <c r="BX30" s="590">
        <v>95.2</v>
      </c>
      <c r="BY30" s="654"/>
      <c r="BZ30" s="654"/>
      <c r="CA30" s="654"/>
      <c r="CB30" s="655"/>
      <c r="CD30" s="658"/>
      <c r="CE30" s="659"/>
      <c r="CF30" s="609" t="s">
        <v>292</v>
      </c>
      <c r="CG30" s="610"/>
      <c r="CH30" s="610"/>
      <c r="CI30" s="610"/>
      <c r="CJ30" s="610"/>
      <c r="CK30" s="610"/>
      <c r="CL30" s="610"/>
      <c r="CM30" s="610"/>
      <c r="CN30" s="610"/>
      <c r="CO30" s="610"/>
      <c r="CP30" s="610"/>
      <c r="CQ30" s="611"/>
      <c r="CR30" s="595">
        <v>2015528</v>
      </c>
      <c r="CS30" s="596"/>
      <c r="CT30" s="596"/>
      <c r="CU30" s="596"/>
      <c r="CV30" s="596"/>
      <c r="CW30" s="596"/>
      <c r="CX30" s="596"/>
      <c r="CY30" s="597"/>
      <c r="CZ30" s="629">
        <v>9.9</v>
      </c>
      <c r="DA30" s="630"/>
      <c r="DB30" s="630"/>
      <c r="DC30" s="631"/>
      <c r="DD30" s="604">
        <v>1984279</v>
      </c>
      <c r="DE30" s="596"/>
      <c r="DF30" s="596"/>
      <c r="DG30" s="596"/>
      <c r="DH30" s="596"/>
      <c r="DI30" s="596"/>
      <c r="DJ30" s="596"/>
      <c r="DK30" s="597"/>
      <c r="DL30" s="604">
        <v>1984279</v>
      </c>
      <c r="DM30" s="596"/>
      <c r="DN30" s="596"/>
      <c r="DO30" s="596"/>
      <c r="DP30" s="596"/>
      <c r="DQ30" s="596"/>
      <c r="DR30" s="596"/>
      <c r="DS30" s="596"/>
      <c r="DT30" s="596"/>
      <c r="DU30" s="596"/>
      <c r="DV30" s="597"/>
      <c r="DW30" s="600">
        <v>16</v>
      </c>
      <c r="DX30" s="625"/>
      <c r="DY30" s="625"/>
      <c r="DZ30" s="625"/>
      <c r="EA30" s="625"/>
      <c r="EB30" s="625"/>
      <c r="EC30" s="626"/>
    </row>
    <row r="31" spans="2:133" ht="11.25" customHeight="1">
      <c r="B31" s="592" t="s">
        <v>293</v>
      </c>
      <c r="C31" s="593"/>
      <c r="D31" s="593"/>
      <c r="E31" s="593"/>
      <c r="F31" s="593"/>
      <c r="G31" s="593"/>
      <c r="H31" s="593"/>
      <c r="I31" s="593"/>
      <c r="J31" s="593"/>
      <c r="K31" s="593"/>
      <c r="L31" s="593"/>
      <c r="M31" s="593"/>
      <c r="N31" s="593"/>
      <c r="O31" s="593"/>
      <c r="P31" s="593"/>
      <c r="Q31" s="594"/>
      <c r="R31" s="595">
        <v>210347</v>
      </c>
      <c r="S31" s="596"/>
      <c r="T31" s="596"/>
      <c r="U31" s="596"/>
      <c r="V31" s="596"/>
      <c r="W31" s="596"/>
      <c r="X31" s="596"/>
      <c r="Y31" s="597"/>
      <c r="Z31" s="598">
        <v>1</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98.7</v>
      </c>
      <c r="BH31" s="627"/>
      <c r="BI31" s="627"/>
      <c r="BJ31" s="627"/>
      <c r="BK31" s="627"/>
      <c r="BL31" s="627"/>
      <c r="BM31" s="601">
        <v>95.2</v>
      </c>
      <c r="BN31" s="651"/>
      <c r="BO31" s="651"/>
      <c r="BP31" s="651"/>
      <c r="BQ31" s="652"/>
      <c r="BR31" s="650">
        <v>98.3</v>
      </c>
      <c r="BS31" s="627"/>
      <c r="BT31" s="627"/>
      <c r="BU31" s="627"/>
      <c r="BV31" s="627"/>
      <c r="BW31" s="627"/>
      <c r="BX31" s="601">
        <v>94.7</v>
      </c>
      <c r="BY31" s="651"/>
      <c r="BZ31" s="651"/>
      <c r="CA31" s="651"/>
      <c r="CB31" s="652"/>
      <c r="CD31" s="658"/>
      <c r="CE31" s="659"/>
      <c r="CF31" s="609" t="s">
        <v>296</v>
      </c>
      <c r="CG31" s="610"/>
      <c r="CH31" s="610"/>
      <c r="CI31" s="610"/>
      <c r="CJ31" s="610"/>
      <c r="CK31" s="610"/>
      <c r="CL31" s="610"/>
      <c r="CM31" s="610"/>
      <c r="CN31" s="610"/>
      <c r="CO31" s="610"/>
      <c r="CP31" s="610"/>
      <c r="CQ31" s="611"/>
      <c r="CR31" s="595">
        <v>257644</v>
      </c>
      <c r="CS31" s="627"/>
      <c r="CT31" s="627"/>
      <c r="CU31" s="627"/>
      <c r="CV31" s="627"/>
      <c r="CW31" s="627"/>
      <c r="CX31" s="627"/>
      <c r="CY31" s="628"/>
      <c r="CZ31" s="629">
        <v>1.3</v>
      </c>
      <c r="DA31" s="630"/>
      <c r="DB31" s="630"/>
      <c r="DC31" s="631"/>
      <c r="DD31" s="604">
        <v>254285</v>
      </c>
      <c r="DE31" s="627"/>
      <c r="DF31" s="627"/>
      <c r="DG31" s="627"/>
      <c r="DH31" s="627"/>
      <c r="DI31" s="627"/>
      <c r="DJ31" s="627"/>
      <c r="DK31" s="628"/>
      <c r="DL31" s="604">
        <v>254285</v>
      </c>
      <c r="DM31" s="627"/>
      <c r="DN31" s="627"/>
      <c r="DO31" s="627"/>
      <c r="DP31" s="627"/>
      <c r="DQ31" s="627"/>
      <c r="DR31" s="627"/>
      <c r="DS31" s="627"/>
      <c r="DT31" s="627"/>
      <c r="DU31" s="627"/>
      <c r="DV31" s="628"/>
      <c r="DW31" s="600">
        <v>2</v>
      </c>
      <c r="DX31" s="625"/>
      <c r="DY31" s="625"/>
      <c r="DZ31" s="625"/>
      <c r="EA31" s="625"/>
      <c r="EB31" s="625"/>
      <c r="EC31" s="626"/>
    </row>
    <row r="32" spans="2:133" ht="11.25" customHeight="1">
      <c r="B32" s="592" t="s">
        <v>297</v>
      </c>
      <c r="C32" s="593"/>
      <c r="D32" s="593"/>
      <c r="E32" s="593"/>
      <c r="F32" s="593"/>
      <c r="G32" s="593"/>
      <c r="H32" s="593"/>
      <c r="I32" s="593"/>
      <c r="J32" s="593"/>
      <c r="K32" s="593"/>
      <c r="L32" s="593"/>
      <c r="M32" s="593"/>
      <c r="N32" s="593"/>
      <c r="O32" s="593"/>
      <c r="P32" s="593"/>
      <c r="Q32" s="594"/>
      <c r="R32" s="595">
        <v>248563</v>
      </c>
      <c r="S32" s="596"/>
      <c r="T32" s="596"/>
      <c r="U32" s="596"/>
      <c r="V32" s="596"/>
      <c r="W32" s="596"/>
      <c r="X32" s="596"/>
      <c r="Y32" s="597"/>
      <c r="Z32" s="598">
        <v>1.2</v>
      </c>
      <c r="AA32" s="598"/>
      <c r="AB32" s="598"/>
      <c r="AC32" s="598"/>
      <c r="AD32" s="599">
        <v>509</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99.5</v>
      </c>
      <c r="BH32" s="663"/>
      <c r="BI32" s="663"/>
      <c r="BJ32" s="663"/>
      <c r="BK32" s="663"/>
      <c r="BL32" s="663"/>
      <c r="BM32" s="664">
        <v>96</v>
      </c>
      <c r="BN32" s="663"/>
      <c r="BO32" s="663"/>
      <c r="BP32" s="663"/>
      <c r="BQ32" s="665"/>
      <c r="BR32" s="662">
        <v>99.4</v>
      </c>
      <c r="BS32" s="663"/>
      <c r="BT32" s="663"/>
      <c r="BU32" s="663"/>
      <c r="BV32" s="663"/>
      <c r="BW32" s="663"/>
      <c r="BX32" s="664">
        <v>95.4</v>
      </c>
      <c r="BY32" s="663"/>
      <c r="BZ32" s="663"/>
      <c r="CA32" s="663"/>
      <c r="CB32" s="665"/>
      <c r="CD32" s="660"/>
      <c r="CE32" s="661"/>
      <c r="CF32" s="609" t="s">
        <v>299</v>
      </c>
      <c r="CG32" s="610"/>
      <c r="CH32" s="610"/>
      <c r="CI32" s="610"/>
      <c r="CJ32" s="610"/>
      <c r="CK32" s="610"/>
      <c r="CL32" s="610"/>
      <c r="CM32" s="610"/>
      <c r="CN32" s="610"/>
      <c r="CO32" s="610"/>
      <c r="CP32" s="610"/>
      <c r="CQ32" s="611"/>
      <c r="CR32" s="595">
        <v>1189</v>
      </c>
      <c r="CS32" s="596"/>
      <c r="CT32" s="596"/>
      <c r="CU32" s="596"/>
      <c r="CV32" s="596"/>
      <c r="CW32" s="596"/>
      <c r="CX32" s="596"/>
      <c r="CY32" s="597"/>
      <c r="CZ32" s="629">
        <v>0</v>
      </c>
      <c r="DA32" s="630"/>
      <c r="DB32" s="630"/>
      <c r="DC32" s="631"/>
      <c r="DD32" s="604">
        <v>1189</v>
      </c>
      <c r="DE32" s="596"/>
      <c r="DF32" s="596"/>
      <c r="DG32" s="596"/>
      <c r="DH32" s="596"/>
      <c r="DI32" s="596"/>
      <c r="DJ32" s="596"/>
      <c r="DK32" s="597"/>
      <c r="DL32" s="604">
        <v>1189</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300</v>
      </c>
      <c r="C33" s="593"/>
      <c r="D33" s="593"/>
      <c r="E33" s="593"/>
      <c r="F33" s="593"/>
      <c r="G33" s="593"/>
      <c r="H33" s="593"/>
      <c r="I33" s="593"/>
      <c r="J33" s="593"/>
      <c r="K33" s="593"/>
      <c r="L33" s="593"/>
      <c r="M33" s="593"/>
      <c r="N33" s="593"/>
      <c r="O33" s="593"/>
      <c r="P33" s="593"/>
      <c r="Q33" s="594"/>
      <c r="R33" s="595">
        <v>2623608</v>
      </c>
      <c r="S33" s="596"/>
      <c r="T33" s="596"/>
      <c r="U33" s="596"/>
      <c r="V33" s="596"/>
      <c r="W33" s="596"/>
      <c r="X33" s="596"/>
      <c r="Y33" s="597"/>
      <c r="Z33" s="598">
        <v>12.6</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7740861</v>
      </c>
      <c r="CS33" s="627"/>
      <c r="CT33" s="627"/>
      <c r="CU33" s="627"/>
      <c r="CV33" s="627"/>
      <c r="CW33" s="627"/>
      <c r="CX33" s="627"/>
      <c r="CY33" s="628"/>
      <c r="CZ33" s="629">
        <v>38</v>
      </c>
      <c r="DA33" s="630"/>
      <c r="DB33" s="630"/>
      <c r="DC33" s="631"/>
      <c r="DD33" s="604">
        <v>6399256</v>
      </c>
      <c r="DE33" s="627"/>
      <c r="DF33" s="627"/>
      <c r="DG33" s="627"/>
      <c r="DH33" s="627"/>
      <c r="DI33" s="627"/>
      <c r="DJ33" s="627"/>
      <c r="DK33" s="628"/>
      <c r="DL33" s="604">
        <v>5572938</v>
      </c>
      <c r="DM33" s="627"/>
      <c r="DN33" s="627"/>
      <c r="DO33" s="627"/>
      <c r="DP33" s="627"/>
      <c r="DQ33" s="627"/>
      <c r="DR33" s="627"/>
      <c r="DS33" s="627"/>
      <c r="DT33" s="627"/>
      <c r="DU33" s="627"/>
      <c r="DV33" s="628"/>
      <c r="DW33" s="600">
        <v>44.9</v>
      </c>
      <c r="DX33" s="625"/>
      <c r="DY33" s="625"/>
      <c r="DZ33" s="625"/>
      <c r="EA33" s="625"/>
      <c r="EB33" s="625"/>
      <c r="EC33" s="626"/>
    </row>
    <row r="34" spans="2:133" ht="11.25" customHeight="1">
      <c r="B34" s="592" t="s">
        <v>302</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3386693</v>
      </c>
      <c r="CS34" s="596"/>
      <c r="CT34" s="596"/>
      <c r="CU34" s="596"/>
      <c r="CV34" s="596"/>
      <c r="CW34" s="596"/>
      <c r="CX34" s="596"/>
      <c r="CY34" s="597"/>
      <c r="CZ34" s="629">
        <v>16.600000000000001</v>
      </c>
      <c r="DA34" s="630"/>
      <c r="DB34" s="630"/>
      <c r="DC34" s="631"/>
      <c r="DD34" s="604">
        <v>2550369</v>
      </c>
      <c r="DE34" s="596"/>
      <c r="DF34" s="596"/>
      <c r="DG34" s="596"/>
      <c r="DH34" s="596"/>
      <c r="DI34" s="596"/>
      <c r="DJ34" s="596"/>
      <c r="DK34" s="597"/>
      <c r="DL34" s="604">
        <v>2332687</v>
      </c>
      <c r="DM34" s="596"/>
      <c r="DN34" s="596"/>
      <c r="DO34" s="596"/>
      <c r="DP34" s="596"/>
      <c r="DQ34" s="596"/>
      <c r="DR34" s="596"/>
      <c r="DS34" s="596"/>
      <c r="DT34" s="596"/>
      <c r="DU34" s="596"/>
      <c r="DV34" s="597"/>
      <c r="DW34" s="600">
        <v>18.8</v>
      </c>
      <c r="DX34" s="625"/>
      <c r="DY34" s="625"/>
      <c r="DZ34" s="625"/>
      <c r="EA34" s="625"/>
      <c r="EB34" s="625"/>
      <c r="EC34" s="626"/>
    </row>
    <row r="35" spans="2:133" ht="11.25" customHeight="1">
      <c r="B35" s="592" t="s">
        <v>306</v>
      </c>
      <c r="C35" s="593"/>
      <c r="D35" s="593"/>
      <c r="E35" s="593"/>
      <c r="F35" s="593"/>
      <c r="G35" s="593"/>
      <c r="H35" s="593"/>
      <c r="I35" s="593"/>
      <c r="J35" s="593"/>
      <c r="K35" s="593"/>
      <c r="L35" s="593"/>
      <c r="M35" s="593"/>
      <c r="N35" s="593"/>
      <c r="O35" s="593"/>
      <c r="P35" s="593"/>
      <c r="Q35" s="594"/>
      <c r="R35" s="595">
        <v>923808</v>
      </c>
      <c r="S35" s="596"/>
      <c r="T35" s="596"/>
      <c r="U35" s="596"/>
      <c r="V35" s="596"/>
      <c r="W35" s="596"/>
      <c r="X35" s="596"/>
      <c r="Y35" s="597"/>
      <c r="Z35" s="598">
        <v>4.4000000000000004</v>
      </c>
      <c r="AA35" s="598"/>
      <c r="AB35" s="598"/>
      <c r="AC35" s="598"/>
      <c r="AD35" s="599" t="s">
        <v>111</v>
      </c>
      <c r="AE35" s="599"/>
      <c r="AF35" s="599"/>
      <c r="AG35" s="599"/>
      <c r="AH35" s="599"/>
      <c r="AI35" s="599"/>
      <c r="AJ35" s="599"/>
      <c r="AK35" s="599"/>
      <c r="AL35" s="600" t="s">
        <v>111</v>
      </c>
      <c r="AM35" s="601"/>
      <c r="AN35" s="601"/>
      <c r="AO35" s="602"/>
      <c r="AP35" s="188"/>
      <c r="AQ35" s="606" t="s">
        <v>307</v>
      </c>
      <c r="AR35" s="607"/>
      <c r="AS35" s="607"/>
      <c r="AT35" s="607"/>
      <c r="AU35" s="607"/>
      <c r="AV35" s="607"/>
      <c r="AW35" s="607"/>
      <c r="AX35" s="607"/>
      <c r="AY35" s="608"/>
      <c r="AZ35" s="584">
        <v>2339434</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109525</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39441</v>
      </c>
      <c r="CS35" s="627"/>
      <c r="CT35" s="627"/>
      <c r="CU35" s="627"/>
      <c r="CV35" s="627"/>
      <c r="CW35" s="627"/>
      <c r="CX35" s="627"/>
      <c r="CY35" s="628"/>
      <c r="CZ35" s="629">
        <v>0.2</v>
      </c>
      <c r="DA35" s="630"/>
      <c r="DB35" s="630"/>
      <c r="DC35" s="631"/>
      <c r="DD35" s="604">
        <v>31017</v>
      </c>
      <c r="DE35" s="627"/>
      <c r="DF35" s="627"/>
      <c r="DG35" s="627"/>
      <c r="DH35" s="627"/>
      <c r="DI35" s="627"/>
      <c r="DJ35" s="627"/>
      <c r="DK35" s="628"/>
      <c r="DL35" s="604">
        <v>29155</v>
      </c>
      <c r="DM35" s="627"/>
      <c r="DN35" s="627"/>
      <c r="DO35" s="627"/>
      <c r="DP35" s="627"/>
      <c r="DQ35" s="627"/>
      <c r="DR35" s="627"/>
      <c r="DS35" s="627"/>
      <c r="DT35" s="627"/>
      <c r="DU35" s="627"/>
      <c r="DV35" s="628"/>
      <c r="DW35" s="600">
        <v>0.2</v>
      </c>
      <c r="DX35" s="625"/>
      <c r="DY35" s="625"/>
      <c r="DZ35" s="625"/>
      <c r="EA35" s="625"/>
      <c r="EB35" s="625"/>
      <c r="EC35" s="626"/>
    </row>
    <row r="36" spans="2:133" ht="11.25" customHeight="1">
      <c r="B36" s="638" t="s">
        <v>310</v>
      </c>
      <c r="C36" s="639"/>
      <c r="D36" s="639"/>
      <c r="E36" s="639"/>
      <c r="F36" s="639"/>
      <c r="G36" s="639"/>
      <c r="H36" s="639"/>
      <c r="I36" s="639"/>
      <c r="J36" s="639"/>
      <c r="K36" s="639"/>
      <c r="L36" s="639"/>
      <c r="M36" s="639"/>
      <c r="N36" s="639"/>
      <c r="O36" s="639"/>
      <c r="P36" s="639"/>
      <c r="Q36" s="640"/>
      <c r="R36" s="667">
        <v>20770431</v>
      </c>
      <c r="S36" s="668"/>
      <c r="T36" s="668"/>
      <c r="U36" s="668"/>
      <c r="V36" s="668"/>
      <c r="W36" s="668"/>
      <c r="X36" s="668"/>
      <c r="Y36" s="669"/>
      <c r="Z36" s="670">
        <v>100</v>
      </c>
      <c r="AA36" s="670"/>
      <c r="AB36" s="670"/>
      <c r="AC36" s="670"/>
      <c r="AD36" s="671">
        <v>11497048</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655000</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97662</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2597107</v>
      </c>
      <c r="CS36" s="596"/>
      <c r="CT36" s="596"/>
      <c r="CU36" s="596"/>
      <c r="CV36" s="596"/>
      <c r="CW36" s="596"/>
      <c r="CX36" s="596"/>
      <c r="CY36" s="597"/>
      <c r="CZ36" s="629">
        <v>12.8</v>
      </c>
      <c r="DA36" s="630"/>
      <c r="DB36" s="630"/>
      <c r="DC36" s="631"/>
      <c r="DD36" s="604">
        <v>2453181</v>
      </c>
      <c r="DE36" s="596"/>
      <c r="DF36" s="596"/>
      <c r="DG36" s="596"/>
      <c r="DH36" s="596"/>
      <c r="DI36" s="596"/>
      <c r="DJ36" s="596"/>
      <c r="DK36" s="597"/>
      <c r="DL36" s="604">
        <v>2249700</v>
      </c>
      <c r="DM36" s="596"/>
      <c r="DN36" s="596"/>
      <c r="DO36" s="596"/>
      <c r="DP36" s="596"/>
      <c r="DQ36" s="596"/>
      <c r="DR36" s="596"/>
      <c r="DS36" s="596"/>
      <c r="DT36" s="596"/>
      <c r="DU36" s="596"/>
      <c r="DV36" s="597"/>
      <c r="DW36" s="600">
        <v>18.100000000000001</v>
      </c>
      <c r="DX36" s="625"/>
      <c r="DY36" s="625"/>
      <c r="DZ36" s="625"/>
      <c r="EA36" s="625"/>
      <c r="EB36" s="625"/>
      <c r="EC36" s="626"/>
    </row>
    <row r="37" spans="2:133" ht="11.25" customHeight="1">
      <c r="AQ37" s="674" t="s">
        <v>314</v>
      </c>
      <c r="AR37" s="675"/>
      <c r="AS37" s="675"/>
      <c r="AT37" s="675"/>
      <c r="AU37" s="675"/>
      <c r="AV37" s="675"/>
      <c r="AW37" s="675"/>
      <c r="AX37" s="675"/>
      <c r="AY37" s="676"/>
      <c r="AZ37" s="595">
        <v>313621</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6955</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990565</v>
      </c>
      <c r="CS37" s="627"/>
      <c r="CT37" s="627"/>
      <c r="CU37" s="627"/>
      <c r="CV37" s="627"/>
      <c r="CW37" s="627"/>
      <c r="CX37" s="627"/>
      <c r="CY37" s="628"/>
      <c r="CZ37" s="629">
        <v>4.9000000000000004</v>
      </c>
      <c r="DA37" s="630"/>
      <c r="DB37" s="630"/>
      <c r="DC37" s="631"/>
      <c r="DD37" s="604">
        <v>981977</v>
      </c>
      <c r="DE37" s="627"/>
      <c r="DF37" s="627"/>
      <c r="DG37" s="627"/>
      <c r="DH37" s="627"/>
      <c r="DI37" s="627"/>
      <c r="DJ37" s="627"/>
      <c r="DK37" s="628"/>
      <c r="DL37" s="604">
        <v>948488</v>
      </c>
      <c r="DM37" s="627"/>
      <c r="DN37" s="627"/>
      <c r="DO37" s="627"/>
      <c r="DP37" s="627"/>
      <c r="DQ37" s="627"/>
      <c r="DR37" s="627"/>
      <c r="DS37" s="627"/>
      <c r="DT37" s="627"/>
      <c r="DU37" s="627"/>
      <c r="DV37" s="628"/>
      <c r="DW37" s="600">
        <v>7.6</v>
      </c>
      <c r="DX37" s="625"/>
      <c r="DY37" s="625"/>
      <c r="DZ37" s="625"/>
      <c r="EA37" s="625"/>
      <c r="EB37" s="625"/>
      <c r="EC37" s="626"/>
    </row>
    <row r="38" spans="2:133" ht="11.25" customHeight="1">
      <c r="AQ38" s="674" t="s">
        <v>317</v>
      </c>
      <c r="AR38" s="675"/>
      <c r="AS38" s="675"/>
      <c r="AT38" s="675"/>
      <c r="AU38" s="675"/>
      <c r="AV38" s="675"/>
      <c r="AW38" s="675"/>
      <c r="AX38" s="675"/>
      <c r="AY38" s="676"/>
      <c r="AZ38" s="595">
        <v>14266</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11693</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1356547</v>
      </c>
      <c r="CS38" s="596"/>
      <c r="CT38" s="596"/>
      <c r="CU38" s="596"/>
      <c r="CV38" s="596"/>
      <c r="CW38" s="596"/>
      <c r="CX38" s="596"/>
      <c r="CY38" s="597"/>
      <c r="CZ38" s="629">
        <v>6.7</v>
      </c>
      <c r="DA38" s="630"/>
      <c r="DB38" s="630"/>
      <c r="DC38" s="631"/>
      <c r="DD38" s="604">
        <v>1097905</v>
      </c>
      <c r="DE38" s="596"/>
      <c r="DF38" s="596"/>
      <c r="DG38" s="596"/>
      <c r="DH38" s="596"/>
      <c r="DI38" s="596"/>
      <c r="DJ38" s="596"/>
      <c r="DK38" s="597"/>
      <c r="DL38" s="604">
        <v>961396</v>
      </c>
      <c r="DM38" s="596"/>
      <c r="DN38" s="596"/>
      <c r="DO38" s="596"/>
      <c r="DP38" s="596"/>
      <c r="DQ38" s="596"/>
      <c r="DR38" s="596"/>
      <c r="DS38" s="596"/>
      <c r="DT38" s="596"/>
      <c r="DU38" s="596"/>
      <c r="DV38" s="597"/>
      <c r="DW38" s="600">
        <v>7.7</v>
      </c>
      <c r="DX38" s="625"/>
      <c r="DY38" s="625"/>
      <c r="DZ38" s="625"/>
      <c r="EA38" s="625"/>
      <c r="EB38" s="625"/>
      <c r="EC38" s="626"/>
    </row>
    <row r="39" spans="2:133" ht="11.25" customHeight="1">
      <c r="AQ39" s="674" t="s">
        <v>320</v>
      </c>
      <c r="AR39" s="675"/>
      <c r="AS39" s="675"/>
      <c r="AT39" s="675"/>
      <c r="AU39" s="675"/>
      <c r="AV39" s="675"/>
      <c r="AW39" s="675"/>
      <c r="AX39" s="675"/>
      <c r="AY39" s="676"/>
      <c r="AZ39" s="595" t="s">
        <v>321</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99</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164273</v>
      </c>
      <c r="CS39" s="627"/>
      <c r="CT39" s="627"/>
      <c r="CU39" s="627"/>
      <c r="CV39" s="627"/>
      <c r="CW39" s="627"/>
      <c r="CX39" s="627"/>
      <c r="CY39" s="628"/>
      <c r="CZ39" s="629">
        <v>0.8</v>
      </c>
      <c r="DA39" s="630"/>
      <c r="DB39" s="630"/>
      <c r="DC39" s="631"/>
      <c r="DD39" s="604">
        <v>73484</v>
      </c>
      <c r="DE39" s="627"/>
      <c r="DF39" s="627"/>
      <c r="DG39" s="627"/>
      <c r="DH39" s="627"/>
      <c r="DI39" s="627"/>
      <c r="DJ39" s="627"/>
      <c r="DK39" s="628"/>
      <c r="DL39" s="604" t="s">
        <v>321</v>
      </c>
      <c r="DM39" s="627"/>
      <c r="DN39" s="627"/>
      <c r="DO39" s="627"/>
      <c r="DP39" s="627"/>
      <c r="DQ39" s="627"/>
      <c r="DR39" s="627"/>
      <c r="DS39" s="627"/>
      <c r="DT39" s="627"/>
      <c r="DU39" s="627"/>
      <c r="DV39" s="628"/>
      <c r="DW39" s="600" t="s">
        <v>321</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503652</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95</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196800</v>
      </c>
      <c r="CS40" s="596"/>
      <c r="CT40" s="596"/>
      <c r="CU40" s="596"/>
      <c r="CV40" s="596"/>
      <c r="CW40" s="596"/>
      <c r="CX40" s="596"/>
      <c r="CY40" s="597"/>
      <c r="CZ40" s="629">
        <v>1</v>
      </c>
      <c r="DA40" s="630"/>
      <c r="DB40" s="630"/>
      <c r="DC40" s="631"/>
      <c r="DD40" s="604">
        <v>193300</v>
      </c>
      <c r="DE40" s="596"/>
      <c r="DF40" s="596"/>
      <c r="DG40" s="596"/>
      <c r="DH40" s="596"/>
      <c r="DI40" s="596"/>
      <c r="DJ40" s="596"/>
      <c r="DK40" s="597"/>
      <c r="DL40" s="604" t="s">
        <v>321</v>
      </c>
      <c r="DM40" s="596"/>
      <c r="DN40" s="596"/>
      <c r="DO40" s="596"/>
      <c r="DP40" s="596"/>
      <c r="DQ40" s="596"/>
      <c r="DR40" s="596"/>
      <c r="DS40" s="596"/>
      <c r="DT40" s="596"/>
      <c r="DU40" s="596"/>
      <c r="DV40" s="597"/>
      <c r="DW40" s="600" t="s">
        <v>321</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852895</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298</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3585792</v>
      </c>
      <c r="CS42" s="596"/>
      <c r="CT42" s="596"/>
      <c r="CU42" s="596"/>
      <c r="CV42" s="596"/>
      <c r="CW42" s="596"/>
      <c r="CX42" s="596"/>
      <c r="CY42" s="597"/>
      <c r="CZ42" s="629">
        <v>17.600000000000001</v>
      </c>
      <c r="DA42" s="678"/>
      <c r="DB42" s="678"/>
      <c r="DC42" s="679"/>
      <c r="DD42" s="604">
        <v>864579</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129509</v>
      </c>
      <c r="CS43" s="627"/>
      <c r="CT43" s="627"/>
      <c r="CU43" s="627"/>
      <c r="CV43" s="627"/>
      <c r="CW43" s="627"/>
      <c r="CX43" s="627"/>
      <c r="CY43" s="628"/>
      <c r="CZ43" s="629">
        <v>0.6</v>
      </c>
      <c r="DA43" s="630"/>
      <c r="DB43" s="630"/>
      <c r="DC43" s="631"/>
      <c r="DD43" s="604">
        <v>129321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336</v>
      </c>
      <c r="CD44" s="701" t="s">
        <v>288</v>
      </c>
      <c r="CE44" s="702"/>
      <c r="CF44" s="592" t="s">
        <v>337</v>
      </c>
      <c r="CG44" s="593"/>
      <c r="CH44" s="593"/>
      <c r="CI44" s="593"/>
      <c r="CJ44" s="593"/>
      <c r="CK44" s="593"/>
      <c r="CL44" s="593"/>
      <c r="CM44" s="593"/>
      <c r="CN44" s="593"/>
      <c r="CO44" s="593"/>
      <c r="CP44" s="593"/>
      <c r="CQ44" s="594"/>
      <c r="CR44" s="595">
        <v>3585792</v>
      </c>
      <c r="CS44" s="596"/>
      <c r="CT44" s="596"/>
      <c r="CU44" s="596"/>
      <c r="CV44" s="596"/>
      <c r="CW44" s="596"/>
      <c r="CX44" s="596"/>
      <c r="CY44" s="597"/>
      <c r="CZ44" s="629">
        <v>17.600000000000001</v>
      </c>
      <c r="DA44" s="678"/>
      <c r="DB44" s="678"/>
      <c r="DC44" s="679"/>
      <c r="DD44" s="604">
        <v>864579</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338</v>
      </c>
      <c r="CG45" s="593"/>
      <c r="CH45" s="593"/>
      <c r="CI45" s="593"/>
      <c r="CJ45" s="593"/>
      <c r="CK45" s="593"/>
      <c r="CL45" s="593"/>
      <c r="CM45" s="593"/>
      <c r="CN45" s="593"/>
      <c r="CO45" s="593"/>
      <c r="CP45" s="593"/>
      <c r="CQ45" s="594"/>
      <c r="CR45" s="595">
        <v>1846760</v>
      </c>
      <c r="CS45" s="627"/>
      <c r="CT45" s="627"/>
      <c r="CU45" s="627"/>
      <c r="CV45" s="627"/>
      <c r="CW45" s="627"/>
      <c r="CX45" s="627"/>
      <c r="CY45" s="628"/>
      <c r="CZ45" s="629">
        <v>9.1</v>
      </c>
      <c r="DA45" s="630"/>
      <c r="DB45" s="630"/>
      <c r="DC45" s="631"/>
      <c r="DD45" s="604">
        <v>219374</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339</v>
      </c>
      <c r="CG46" s="593"/>
      <c r="CH46" s="593"/>
      <c r="CI46" s="593"/>
      <c r="CJ46" s="593"/>
      <c r="CK46" s="593"/>
      <c r="CL46" s="593"/>
      <c r="CM46" s="593"/>
      <c r="CN46" s="593"/>
      <c r="CO46" s="593"/>
      <c r="CP46" s="593"/>
      <c r="CQ46" s="594"/>
      <c r="CR46" s="595">
        <v>1709041</v>
      </c>
      <c r="CS46" s="596"/>
      <c r="CT46" s="596"/>
      <c r="CU46" s="596"/>
      <c r="CV46" s="596"/>
      <c r="CW46" s="596"/>
      <c r="CX46" s="596"/>
      <c r="CY46" s="597"/>
      <c r="CZ46" s="629">
        <v>8.4</v>
      </c>
      <c r="DA46" s="678"/>
      <c r="DB46" s="678"/>
      <c r="DC46" s="679"/>
      <c r="DD46" s="604">
        <v>636127</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340</v>
      </c>
      <c r="CG47" s="593"/>
      <c r="CH47" s="593"/>
      <c r="CI47" s="593"/>
      <c r="CJ47" s="593"/>
      <c r="CK47" s="593"/>
      <c r="CL47" s="593"/>
      <c r="CM47" s="593"/>
      <c r="CN47" s="593"/>
      <c r="CO47" s="593"/>
      <c r="CP47" s="593"/>
      <c r="CQ47" s="594"/>
      <c r="CR47" s="595" t="s">
        <v>111</v>
      </c>
      <c r="CS47" s="627"/>
      <c r="CT47" s="627"/>
      <c r="CU47" s="627"/>
      <c r="CV47" s="627"/>
      <c r="CW47" s="627"/>
      <c r="CX47" s="627"/>
      <c r="CY47" s="628"/>
      <c r="CZ47" s="629" t="s">
        <v>111</v>
      </c>
      <c r="DA47" s="630"/>
      <c r="DB47" s="630"/>
      <c r="DC47" s="631"/>
      <c r="DD47" s="604" t="s">
        <v>111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341</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342</v>
      </c>
      <c r="CE49" s="639"/>
      <c r="CF49" s="639"/>
      <c r="CG49" s="639"/>
      <c r="CH49" s="639"/>
      <c r="CI49" s="639"/>
      <c r="CJ49" s="639"/>
      <c r="CK49" s="639"/>
      <c r="CL49" s="639"/>
      <c r="CM49" s="639"/>
      <c r="CN49" s="639"/>
      <c r="CO49" s="639"/>
      <c r="CP49" s="639"/>
      <c r="CQ49" s="640"/>
      <c r="CR49" s="667">
        <v>20357207</v>
      </c>
      <c r="CS49" s="663"/>
      <c r="CT49" s="663"/>
      <c r="CU49" s="663"/>
      <c r="CV49" s="663"/>
      <c r="CW49" s="663"/>
      <c r="CX49" s="663"/>
      <c r="CY49" s="690"/>
      <c r="CZ49" s="691">
        <v>100</v>
      </c>
      <c r="DA49" s="692"/>
      <c r="DB49" s="692"/>
      <c r="DC49" s="693"/>
      <c r="DD49" s="694">
        <v>13194777</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365</v>
      </c>
      <c r="C7" s="722"/>
      <c r="D7" s="722"/>
      <c r="E7" s="722"/>
      <c r="F7" s="722"/>
      <c r="G7" s="722"/>
      <c r="H7" s="722"/>
      <c r="I7" s="722"/>
      <c r="J7" s="722"/>
      <c r="K7" s="722"/>
      <c r="L7" s="722"/>
      <c r="M7" s="722"/>
      <c r="N7" s="722"/>
      <c r="O7" s="722"/>
      <c r="P7" s="723"/>
      <c r="Q7" s="724">
        <v>20792</v>
      </c>
      <c r="R7" s="725"/>
      <c r="S7" s="725"/>
      <c r="T7" s="725"/>
      <c r="U7" s="725"/>
      <c r="V7" s="725">
        <v>20378</v>
      </c>
      <c r="W7" s="725"/>
      <c r="X7" s="725"/>
      <c r="Y7" s="725"/>
      <c r="Z7" s="725"/>
      <c r="AA7" s="725">
        <v>413</v>
      </c>
      <c r="AB7" s="725"/>
      <c r="AC7" s="725"/>
      <c r="AD7" s="725"/>
      <c r="AE7" s="726"/>
      <c r="AF7" s="727">
        <v>310</v>
      </c>
      <c r="AG7" s="728"/>
      <c r="AH7" s="728"/>
      <c r="AI7" s="728"/>
      <c r="AJ7" s="729"/>
      <c r="AK7" s="764">
        <v>700</v>
      </c>
      <c r="AL7" s="765"/>
      <c r="AM7" s="765"/>
      <c r="AN7" s="765"/>
      <c r="AO7" s="765"/>
      <c r="AP7" s="765">
        <v>27099</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551</v>
      </c>
      <c r="BT7" s="769"/>
      <c r="BU7" s="769"/>
      <c r="BV7" s="769"/>
      <c r="BW7" s="769"/>
      <c r="BX7" s="769"/>
      <c r="BY7" s="769"/>
      <c r="BZ7" s="769"/>
      <c r="CA7" s="769"/>
      <c r="CB7" s="769"/>
      <c r="CC7" s="769"/>
      <c r="CD7" s="769"/>
      <c r="CE7" s="769"/>
      <c r="CF7" s="769"/>
      <c r="CG7" s="770"/>
      <c r="CH7" s="761">
        <v>1</v>
      </c>
      <c r="CI7" s="762"/>
      <c r="CJ7" s="762"/>
      <c r="CK7" s="762"/>
      <c r="CL7" s="763"/>
      <c r="CM7" s="761">
        <v>59</v>
      </c>
      <c r="CN7" s="762"/>
      <c r="CO7" s="762"/>
      <c r="CP7" s="762"/>
      <c r="CQ7" s="763"/>
      <c r="CR7" s="761">
        <v>30</v>
      </c>
      <c r="CS7" s="762"/>
      <c r="CT7" s="762"/>
      <c r="CU7" s="762"/>
      <c r="CV7" s="763"/>
      <c r="CW7" s="761" t="s">
        <v>478</v>
      </c>
      <c r="CX7" s="762"/>
      <c r="CY7" s="762"/>
      <c r="CZ7" s="762"/>
      <c r="DA7" s="763"/>
      <c r="DB7" s="761" t="s">
        <v>478</v>
      </c>
      <c r="DC7" s="762"/>
      <c r="DD7" s="762"/>
      <c r="DE7" s="762"/>
      <c r="DF7" s="763"/>
      <c r="DG7" s="761" t="s">
        <v>478</v>
      </c>
      <c r="DH7" s="762"/>
      <c r="DI7" s="762"/>
      <c r="DJ7" s="762"/>
      <c r="DK7" s="763"/>
      <c r="DL7" s="761" t="s">
        <v>478</v>
      </c>
      <c r="DM7" s="762"/>
      <c r="DN7" s="762"/>
      <c r="DO7" s="762"/>
      <c r="DP7" s="763"/>
      <c r="DQ7" s="761" t="s">
        <v>478</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552</v>
      </c>
      <c r="BT8" s="759"/>
      <c r="BU8" s="759"/>
      <c r="BV8" s="759"/>
      <c r="BW8" s="759"/>
      <c r="BX8" s="759"/>
      <c r="BY8" s="759"/>
      <c r="BZ8" s="759"/>
      <c r="CA8" s="759"/>
      <c r="CB8" s="759"/>
      <c r="CC8" s="759"/>
      <c r="CD8" s="759"/>
      <c r="CE8" s="759"/>
      <c r="CF8" s="759"/>
      <c r="CG8" s="760"/>
      <c r="CH8" s="771">
        <v>3</v>
      </c>
      <c r="CI8" s="772"/>
      <c r="CJ8" s="772"/>
      <c r="CK8" s="772"/>
      <c r="CL8" s="773"/>
      <c r="CM8" s="771">
        <v>20</v>
      </c>
      <c r="CN8" s="772"/>
      <c r="CO8" s="772"/>
      <c r="CP8" s="772"/>
      <c r="CQ8" s="773"/>
      <c r="CR8" s="771">
        <v>5</v>
      </c>
      <c r="CS8" s="772"/>
      <c r="CT8" s="772"/>
      <c r="CU8" s="772"/>
      <c r="CV8" s="773"/>
      <c r="CW8" s="771" t="s">
        <v>478</v>
      </c>
      <c r="CX8" s="772"/>
      <c r="CY8" s="772"/>
      <c r="CZ8" s="772"/>
      <c r="DA8" s="773"/>
      <c r="DB8" s="771" t="s">
        <v>478</v>
      </c>
      <c r="DC8" s="772"/>
      <c r="DD8" s="772"/>
      <c r="DE8" s="772"/>
      <c r="DF8" s="773"/>
      <c r="DG8" s="771" t="s">
        <v>478</v>
      </c>
      <c r="DH8" s="772"/>
      <c r="DI8" s="772"/>
      <c r="DJ8" s="772"/>
      <c r="DK8" s="773"/>
      <c r="DL8" s="771" t="s">
        <v>478</v>
      </c>
      <c r="DM8" s="772"/>
      <c r="DN8" s="772"/>
      <c r="DO8" s="772"/>
      <c r="DP8" s="773"/>
      <c r="DQ8" s="771" t="s">
        <v>478</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367</v>
      </c>
      <c r="B23" s="780" t="s">
        <v>368</v>
      </c>
      <c r="C23" s="781"/>
      <c r="D23" s="781"/>
      <c r="E23" s="781"/>
      <c r="F23" s="781"/>
      <c r="G23" s="781"/>
      <c r="H23" s="781"/>
      <c r="I23" s="781"/>
      <c r="J23" s="781"/>
      <c r="K23" s="781"/>
      <c r="L23" s="781"/>
      <c r="M23" s="781"/>
      <c r="N23" s="781"/>
      <c r="O23" s="781"/>
      <c r="P23" s="782"/>
      <c r="Q23" s="783">
        <v>20770</v>
      </c>
      <c r="R23" s="784"/>
      <c r="S23" s="784"/>
      <c r="T23" s="784"/>
      <c r="U23" s="784"/>
      <c r="V23" s="784">
        <v>20357</v>
      </c>
      <c r="W23" s="784"/>
      <c r="X23" s="784"/>
      <c r="Y23" s="784"/>
      <c r="Z23" s="784"/>
      <c r="AA23" s="784">
        <v>413</v>
      </c>
      <c r="AB23" s="784"/>
      <c r="AC23" s="784"/>
      <c r="AD23" s="784"/>
      <c r="AE23" s="785"/>
      <c r="AF23" s="786">
        <v>310</v>
      </c>
      <c r="AG23" s="784"/>
      <c r="AH23" s="784"/>
      <c r="AI23" s="784"/>
      <c r="AJ23" s="787"/>
      <c r="AK23" s="788"/>
      <c r="AL23" s="789"/>
      <c r="AM23" s="789"/>
      <c r="AN23" s="789"/>
      <c r="AO23" s="789"/>
      <c r="AP23" s="784">
        <v>27099</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348</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379</v>
      </c>
      <c r="C28" s="722"/>
      <c r="D28" s="722"/>
      <c r="E28" s="722"/>
      <c r="F28" s="722"/>
      <c r="G28" s="722"/>
      <c r="H28" s="722"/>
      <c r="I28" s="722"/>
      <c r="J28" s="722"/>
      <c r="K28" s="722"/>
      <c r="L28" s="722"/>
      <c r="M28" s="722"/>
      <c r="N28" s="722"/>
      <c r="O28" s="722"/>
      <c r="P28" s="723"/>
      <c r="Q28" s="812">
        <v>5803</v>
      </c>
      <c r="R28" s="813"/>
      <c r="S28" s="813"/>
      <c r="T28" s="813"/>
      <c r="U28" s="813"/>
      <c r="V28" s="813">
        <v>5693</v>
      </c>
      <c r="W28" s="813"/>
      <c r="X28" s="813"/>
      <c r="Y28" s="813"/>
      <c r="Z28" s="813"/>
      <c r="AA28" s="813">
        <v>110</v>
      </c>
      <c r="AB28" s="813"/>
      <c r="AC28" s="813"/>
      <c r="AD28" s="813"/>
      <c r="AE28" s="814"/>
      <c r="AF28" s="815">
        <v>110</v>
      </c>
      <c r="AG28" s="813"/>
      <c r="AH28" s="813"/>
      <c r="AI28" s="813"/>
      <c r="AJ28" s="816"/>
      <c r="AK28" s="817">
        <v>366</v>
      </c>
      <c r="AL28" s="808"/>
      <c r="AM28" s="808"/>
      <c r="AN28" s="808"/>
      <c r="AO28" s="808"/>
      <c r="AP28" s="808">
        <v>0</v>
      </c>
      <c r="AQ28" s="808"/>
      <c r="AR28" s="808"/>
      <c r="AS28" s="808"/>
      <c r="AT28" s="808"/>
      <c r="AU28" s="808">
        <v>0</v>
      </c>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380</v>
      </c>
      <c r="C29" s="746"/>
      <c r="D29" s="746"/>
      <c r="E29" s="746"/>
      <c r="F29" s="746"/>
      <c r="G29" s="746"/>
      <c r="H29" s="746"/>
      <c r="I29" s="746"/>
      <c r="J29" s="746"/>
      <c r="K29" s="746"/>
      <c r="L29" s="746"/>
      <c r="M29" s="746"/>
      <c r="N29" s="746"/>
      <c r="O29" s="746"/>
      <c r="P29" s="747"/>
      <c r="Q29" s="748">
        <v>543</v>
      </c>
      <c r="R29" s="749"/>
      <c r="S29" s="749"/>
      <c r="T29" s="749"/>
      <c r="U29" s="749"/>
      <c r="V29" s="749">
        <v>524</v>
      </c>
      <c r="W29" s="749"/>
      <c r="X29" s="749"/>
      <c r="Y29" s="749"/>
      <c r="Z29" s="749"/>
      <c r="AA29" s="749">
        <v>19</v>
      </c>
      <c r="AB29" s="749"/>
      <c r="AC29" s="749"/>
      <c r="AD29" s="749"/>
      <c r="AE29" s="750"/>
      <c r="AF29" s="751">
        <v>19</v>
      </c>
      <c r="AG29" s="752"/>
      <c r="AH29" s="752"/>
      <c r="AI29" s="752"/>
      <c r="AJ29" s="753"/>
      <c r="AK29" s="820">
        <v>110</v>
      </c>
      <c r="AL29" s="821"/>
      <c r="AM29" s="821"/>
      <c r="AN29" s="821"/>
      <c r="AO29" s="821"/>
      <c r="AP29" s="821">
        <v>101</v>
      </c>
      <c r="AQ29" s="821"/>
      <c r="AR29" s="821"/>
      <c r="AS29" s="821"/>
      <c r="AT29" s="821"/>
      <c r="AU29" s="821">
        <v>0</v>
      </c>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381</v>
      </c>
      <c r="C30" s="746"/>
      <c r="D30" s="746"/>
      <c r="E30" s="746"/>
      <c r="F30" s="746"/>
      <c r="G30" s="746"/>
      <c r="H30" s="746"/>
      <c r="I30" s="746"/>
      <c r="J30" s="746"/>
      <c r="K30" s="746"/>
      <c r="L30" s="746"/>
      <c r="M30" s="746"/>
      <c r="N30" s="746"/>
      <c r="O30" s="746"/>
      <c r="P30" s="747"/>
      <c r="Q30" s="748">
        <v>2886</v>
      </c>
      <c r="R30" s="749"/>
      <c r="S30" s="749"/>
      <c r="T30" s="749"/>
      <c r="U30" s="749"/>
      <c r="V30" s="749">
        <v>2807</v>
      </c>
      <c r="W30" s="749"/>
      <c r="X30" s="749"/>
      <c r="Y30" s="749"/>
      <c r="Z30" s="749"/>
      <c r="AA30" s="749">
        <v>79</v>
      </c>
      <c r="AB30" s="749"/>
      <c r="AC30" s="749"/>
      <c r="AD30" s="749"/>
      <c r="AE30" s="750"/>
      <c r="AF30" s="751">
        <v>79</v>
      </c>
      <c r="AG30" s="752"/>
      <c r="AH30" s="752"/>
      <c r="AI30" s="752"/>
      <c r="AJ30" s="753"/>
      <c r="AK30" s="820">
        <v>414</v>
      </c>
      <c r="AL30" s="821"/>
      <c r="AM30" s="821"/>
      <c r="AN30" s="821"/>
      <c r="AO30" s="821"/>
      <c r="AP30" s="821">
        <v>0</v>
      </c>
      <c r="AQ30" s="821"/>
      <c r="AR30" s="821"/>
      <c r="AS30" s="821"/>
      <c r="AT30" s="821"/>
      <c r="AU30" s="821">
        <v>0</v>
      </c>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382</v>
      </c>
      <c r="C31" s="746"/>
      <c r="D31" s="746"/>
      <c r="E31" s="746"/>
      <c r="F31" s="746"/>
      <c r="G31" s="746"/>
      <c r="H31" s="746"/>
      <c r="I31" s="746"/>
      <c r="J31" s="746"/>
      <c r="K31" s="746"/>
      <c r="L31" s="746"/>
      <c r="M31" s="746"/>
      <c r="N31" s="746"/>
      <c r="O31" s="746"/>
      <c r="P31" s="747"/>
      <c r="Q31" s="748">
        <v>440</v>
      </c>
      <c r="R31" s="749"/>
      <c r="S31" s="749"/>
      <c r="T31" s="749"/>
      <c r="U31" s="749"/>
      <c r="V31" s="749">
        <v>429</v>
      </c>
      <c r="W31" s="749"/>
      <c r="X31" s="749"/>
      <c r="Y31" s="749"/>
      <c r="Z31" s="749"/>
      <c r="AA31" s="749">
        <v>11</v>
      </c>
      <c r="AB31" s="749"/>
      <c r="AC31" s="749"/>
      <c r="AD31" s="749"/>
      <c r="AE31" s="750"/>
      <c r="AF31" s="751">
        <v>11</v>
      </c>
      <c r="AG31" s="752"/>
      <c r="AH31" s="752"/>
      <c r="AI31" s="752"/>
      <c r="AJ31" s="753"/>
      <c r="AK31" s="820">
        <v>71</v>
      </c>
      <c r="AL31" s="821"/>
      <c r="AM31" s="821"/>
      <c r="AN31" s="821"/>
      <c r="AO31" s="821"/>
      <c r="AP31" s="821">
        <v>0</v>
      </c>
      <c r="AQ31" s="821"/>
      <c r="AR31" s="821"/>
      <c r="AS31" s="821"/>
      <c r="AT31" s="821"/>
      <c r="AU31" s="821">
        <v>0</v>
      </c>
      <c r="AV31" s="821"/>
      <c r="AW31" s="821"/>
      <c r="AX31" s="821"/>
      <c r="AY31" s="821"/>
      <c r="AZ31" s="822"/>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383</v>
      </c>
      <c r="C32" s="746"/>
      <c r="D32" s="746"/>
      <c r="E32" s="746"/>
      <c r="F32" s="746"/>
      <c r="G32" s="746"/>
      <c r="H32" s="746"/>
      <c r="I32" s="746"/>
      <c r="J32" s="746"/>
      <c r="K32" s="746"/>
      <c r="L32" s="746"/>
      <c r="M32" s="746"/>
      <c r="N32" s="746"/>
      <c r="O32" s="746"/>
      <c r="P32" s="747"/>
      <c r="Q32" s="748">
        <v>51</v>
      </c>
      <c r="R32" s="749"/>
      <c r="S32" s="749"/>
      <c r="T32" s="749"/>
      <c r="U32" s="749"/>
      <c r="V32" s="749">
        <v>50</v>
      </c>
      <c r="W32" s="749"/>
      <c r="X32" s="749"/>
      <c r="Y32" s="749"/>
      <c r="Z32" s="749"/>
      <c r="AA32" s="749">
        <v>1</v>
      </c>
      <c r="AB32" s="749"/>
      <c r="AC32" s="749"/>
      <c r="AD32" s="749"/>
      <c r="AE32" s="750"/>
      <c r="AF32" s="751">
        <v>1</v>
      </c>
      <c r="AG32" s="752"/>
      <c r="AH32" s="752"/>
      <c r="AI32" s="752"/>
      <c r="AJ32" s="753"/>
      <c r="AK32" s="820">
        <v>0</v>
      </c>
      <c r="AL32" s="821"/>
      <c r="AM32" s="821"/>
      <c r="AN32" s="821"/>
      <c r="AO32" s="821"/>
      <c r="AP32" s="821">
        <v>0</v>
      </c>
      <c r="AQ32" s="821"/>
      <c r="AR32" s="821"/>
      <c r="AS32" s="821"/>
      <c r="AT32" s="821"/>
      <c r="AU32" s="821">
        <v>0</v>
      </c>
      <c r="AV32" s="821"/>
      <c r="AW32" s="821"/>
      <c r="AX32" s="821"/>
      <c r="AY32" s="821"/>
      <c r="AZ32" s="822"/>
      <c r="BA32" s="822"/>
      <c r="BB32" s="822"/>
      <c r="BC32" s="822"/>
      <c r="BD32" s="822"/>
      <c r="BE32" s="818"/>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384</v>
      </c>
      <c r="C33" s="746"/>
      <c r="D33" s="746"/>
      <c r="E33" s="746"/>
      <c r="F33" s="746"/>
      <c r="G33" s="746"/>
      <c r="H33" s="746"/>
      <c r="I33" s="746"/>
      <c r="J33" s="746"/>
      <c r="K33" s="746"/>
      <c r="L33" s="746"/>
      <c r="M33" s="746"/>
      <c r="N33" s="746"/>
      <c r="O33" s="746"/>
      <c r="P33" s="747"/>
      <c r="Q33" s="748">
        <v>1419</v>
      </c>
      <c r="R33" s="749"/>
      <c r="S33" s="749"/>
      <c r="T33" s="749"/>
      <c r="U33" s="749"/>
      <c r="V33" s="749">
        <v>1323</v>
      </c>
      <c r="W33" s="749"/>
      <c r="X33" s="749"/>
      <c r="Y33" s="749"/>
      <c r="Z33" s="749"/>
      <c r="AA33" s="749">
        <v>96</v>
      </c>
      <c r="AB33" s="749"/>
      <c r="AC33" s="749"/>
      <c r="AD33" s="749"/>
      <c r="AE33" s="750"/>
      <c r="AF33" s="751">
        <v>931</v>
      </c>
      <c r="AG33" s="752"/>
      <c r="AH33" s="752"/>
      <c r="AI33" s="752"/>
      <c r="AJ33" s="753"/>
      <c r="AK33" s="820">
        <v>14</v>
      </c>
      <c r="AL33" s="821"/>
      <c r="AM33" s="821"/>
      <c r="AN33" s="821"/>
      <c r="AO33" s="821"/>
      <c r="AP33" s="821">
        <v>2729</v>
      </c>
      <c r="AQ33" s="821"/>
      <c r="AR33" s="821"/>
      <c r="AS33" s="821"/>
      <c r="AT33" s="821"/>
      <c r="AU33" s="821">
        <v>38</v>
      </c>
      <c r="AV33" s="821"/>
      <c r="AW33" s="821"/>
      <c r="AX33" s="821"/>
      <c r="AY33" s="821"/>
      <c r="AZ33" s="822" t="s">
        <v>553</v>
      </c>
      <c r="BA33" s="822"/>
      <c r="BB33" s="822"/>
      <c r="BC33" s="822"/>
      <c r="BD33" s="822"/>
      <c r="BE33" s="818" t="s">
        <v>385</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386</v>
      </c>
      <c r="C34" s="746"/>
      <c r="D34" s="746"/>
      <c r="E34" s="746"/>
      <c r="F34" s="746"/>
      <c r="G34" s="746"/>
      <c r="H34" s="746"/>
      <c r="I34" s="746"/>
      <c r="J34" s="746"/>
      <c r="K34" s="746"/>
      <c r="L34" s="746"/>
      <c r="M34" s="746"/>
      <c r="N34" s="746"/>
      <c r="O34" s="746"/>
      <c r="P34" s="747"/>
      <c r="Q34" s="748">
        <v>1786</v>
      </c>
      <c r="R34" s="749"/>
      <c r="S34" s="749"/>
      <c r="T34" s="749"/>
      <c r="U34" s="749"/>
      <c r="V34" s="749">
        <v>1752</v>
      </c>
      <c r="W34" s="749"/>
      <c r="X34" s="749"/>
      <c r="Y34" s="749"/>
      <c r="Z34" s="749"/>
      <c r="AA34" s="749">
        <v>34</v>
      </c>
      <c r="AB34" s="749"/>
      <c r="AC34" s="749"/>
      <c r="AD34" s="749"/>
      <c r="AE34" s="750"/>
      <c r="AF34" s="751">
        <v>59</v>
      </c>
      <c r="AG34" s="752"/>
      <c r="AH34" s="752"/>
      <c r="AI34" s="752"/>
      <c r="AJ34" s="753"/>
      <c r="AK34" s="820">
        <v>655</v>
      </c>
      <c r="AL34" s="821"/>
      <c r="AM34" s="821"/>
      <c r="AN34" s="821"/>
      <c r="AO34" s="821"/>
      <c r="AP34" s="821">
        <v>16175</v>
      </c>
      <c r="AQ34" s="821"/>
      <c r="AR34" s="821"/>
      <c r="AS34" s="821"/>
      <c r="AT34" s="821"/>
      <c r="AU34" s="821">
        <v>7247</v>
      </c>
      <c r="AV34" s="821"/>
      <c r="AW34" s="821"/>
      <c r="AX34" s="821"/>
      <c r="AY34" s="821"/>
      <c r="AZ34" s="822" t="s">
        <v>553</v>
      </c>
      <c r="BA34" s="822"/>
      <c r="BB34" s="822"/>
      <c r="BC34" s="822"/>
      <c r="BD34" s="822"/>
      <c r="BE34" s="818" t="s">
        <v>385</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387</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367</v>
      </c>
      <c r="B63" s="780" t="s">
        <v>388</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1210</v>
      </c>
      <c r="AG63" s="832"/>
      <c r="AH63" s="832"/>
      <c r="AI63" s="832"/>
      <c r="AJ63" s="833"/>
      <c r="AK63" s="834"/>
      <c r="AL63" s="829"/>
      <c r="AM63" s="829"/>
      <c r="AN63" s="829"/>
      <c r="AO63" s="829"/>
      <c r="AP63" s="832">
        <v>19005</v>
      </c>
      <c r="AQ63" s="832"/>
      <c r="AR63" s="832"/>
      <c r="AS63" s="832"/>
      <c r="AT63" s="832"/>
      <c r="AU63" s="832">
        <v>7285</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390</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391</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543</v>
      </c>
      <c r="C68" s="860"/>
      <c r="D68" s="860"/>
      <c r="E68" s="860"/>
      <c r="F68" s="860"/>
      <c r="G68" s="860"/>
      <c r="H68" s="860"/>
      <c r="I68" s="860"/>
      <c r="J68" s="860"/>
      <c r="K68" s="860"/>
      <c r="L68" s="860"/>
      <c r="M68" s="860"/>
      <c r="N68" s="860"/>
      <c r="O68" s="860"/>
      <c r="P68" s="861"/>
      <c r="Q68" s="862">
        <v>3853</v>
      </c>
      <c r="R68" s="856"/>
      <c r="S68" s="856"/>
      <c r="T68" s="856"/>
      <c r="U68" s="856"/>
      <c r="V68" s="856">
        <v>3819</v>
      </c>
      <c r="W68" s="856"/>
      <c r="X68" s="856"/>
      <c r="Y68" s="856"/>
      <c r="Z68" s="856"/>
      <c r="AA68" s="856">
        <v>35</v>
      </c>
      <c r="AB68" s="856"/>
      <c r="AC68" s="856"/>
      <c r="AD68" s="856"/>
      <c r="AE68" s="856"/>
      <c r="AF68" s="856">
        <v>35</v>
      </c>
      <c r="AG68" s="856"/>
      <c r="AH68" s="856"/>
      <c r="AI68" s="856"/>
      <c r="AJ68" s="856"/>
      <c r="AK68" s="856">
        <v>440</v>
      </c>
      <c r="AL68" s="856"/>
      <c r="AM68" s="856"/>
      <c r="AN68" s="856"/>
      <c r="AO68" s="856"/>
      <c r="AP68" s="856" t="s">
        <v>478</v>
      </c>
      <c r="AQ68" s="856"/>
      <c r="AR68" s="856"/>
      <c r="AS68" s="856"/>
      <c r="AT68" s="856"/>
      <c r="AU68" s="856" t="s">
        <v>478</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544</v>
      </c>
      <c r="C69" s="864"/>
      <c r="D69" s="864"/>
      <c r="E69" s="864"/>
      <c r="F69" s="864"/>
      <c r="G69" s="864"/>
      <c r="H69" s="864"/>
      <c r="I69" s="864"/>
      <c r="J69" s="864"/>
      <c r="K69" s="864"/>
      <c r="L69" s="864"/>
      <c r="M69" s="864"/>
      <c r="N69" s="864"/>
      <c r="O69" s="864"/>
      <c r="P69" s="865"/>
      <c r="Q69" s="866">
        <v>24</v>
      </c>
      <c r="R69" s="821"/>
      <c r="S69" s="821"/>
      <c r="T69" s="821"/>
      <c r="U69" s="821"/>
      <c r="V69" s="821">
        <v>24</v>
      </c>
      <c r="W69" s="821"/>
      <c r="X69" s="821"/>
      <c r="Y69" s="821"/>
      <c r="Z69" s="821"/>
      <c r="AA69" s="821">
        <v>0</v>
      </c>
      <c r="AB69" s="821"/>
      <c r="AC69" s="821"/>
      <c r="AD69" s="821"/>
      <c r="AE69" s="821"/>
      <c r="AF69" s="821">
        <v>0</v>
      </c>
      <c r="AG69" s="821"/>
      <c r="AH69" s="821"/>
      <c r="AI69" s="821"/>
      <c r="AJ69" s="821"/>
      <c r="AK69" s="821" t="s">
        <v>478</v>
      </c>
      <c r="AL69" s="821"/>
      <c r="AM69" s="821"/>
      <c r="AN69" s="821"/>
      <c r="AO69" s="821"/>
      <c r="AP69" s="821" t="s">
        <v>478</v>
      </c>
      <c r="AQ69" s="821"/>
      <c r="AR69" s="821"/>
      <c r="AS69" s="821"/>
      <c r="AT69" s="821"/>
      <c r="AU69" s="821" t="s">
        <v>478</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545</v>
      </c>
      <c r="C70" s="864"/>
      <c r="D70" s="864"/>
      <c r="E70" s="864"/>
      <c r="F70" s="864"/>
      <c r="G70" s="864"/>
      <c r="H70" s="864"/>
      <c r="I70" s="864"/>
      <c r="J70" s="864"/>
      <c r="K70" s="864"/>
      <c r="L70" s="864"/>
      <c r="M70" s="864"/>
      <c r="N70" s="864"/>
      <c r="O70" s="864"/>
      <c r="P70" s="865"/>
      <c r="Q70" s="866">
        <v>10708</v>
      </c>
      <c r="R70" s="821"/>
      <c r="S70" s="821"/>
      <c r="T70" s="821"/>
      <c r="U70" s="821"/>
      <c r="V70" s="821">
        <v>10964</v>
      </c>
      <c r="W70" s="821"/>
      <c r="X70" s="821"/>
      <c r="Y70" s="821"/>
      <c r="Z70" s="821"/>
      <c r="AA70" s="821">
        <v>-256</v>
      </c>
      <c r="AB70" s="821"/>
      <c r="AC70" s="821"/>
      <c r="AD70" s="821"/>
      <c r="AE70" s="821"/>
      <c r="AF70" s="821">
        <v>-256</v>
      </c>
      <c r="AG70" s="821"/>
      <c r="AH70" s="821"/>
      <c r="AI70" s="821"/>
      <c r="AJ70" s="821"/>
      <c r="AK70" s="821" t="s">
        <v>478</v>
      </c>
      <c r="AL70" s="821"/>
      <c r="AM70" s="821"/>
      <c r="AN70" s="821"/>
      <c r="AO70" s="821"/>
      <c r="AP70" s="821">
        <v>8866</v>
      </c>
      <c r="AQ70" s="821"/>
      <c r="AR70" s="821"/>
      <c r="AS70" s="821"/>
      <c r="AT70" s="821"/>
      <c r="AU70" s="821">
        <v>1188</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546</v>
      </c>
      <c r="C71" s="864"/>
      <c r="D71" s="864"/>
      <c r="E71" s="864"/>
      <c r="F71" s="864"/>
      <c r="G71" s="864"/>
      <c r="H71" s="864"/>
      <c r="I71" s="864"/>
      <c r="J71" s="864"/>
      <c r="K71" s="864"/>
      <c r="L71" s="864"/>
      <c r="M71" s="864"/>
      <c r="N71" s="864"/>
      <c r="O71" s="864"/>
      <c r="P71" s="865"/>
      <c r="Q71" s="866" t="s">
        <v>478</v>
      </c>
      <c r="R71" s="821"/>
      <c r="S71" s="821"/>
      <c r="T71" s="821"/>
      <c r="U71" s="821"/>
      <c r="V71" s="821" t="s">
        <v>478</v>
      </c>
      <c r="W71" s="821"/>
      <c r="X71" s="821"/>
      <c r="Y71" s="821"/>
      <c r="Z71" s="821"/>
      <c r="AA71" s="821" t="s">
        <v>478</v>
      </c>
      <c r="AB71" s="821"/>
      <c r="AC71" s="821"/>
      <c r="AD71" s="821"/>
      <c r="AE71" s="821"/>
      <c r="AF71" s="821" t="s">
        <v>478</v>
      </c>
      <c r="AG71" s="821"/>
      <c r="AH71" s="821"/>
      <c r="AI71" s="821"/>
      <c r="AJ71" s="821"/>
      <c r="AK71" s="821" t="s">
        <v>478</v>
      </c>
      <c r="AL71" s="821"/>
      <c r="AM71" s="821"/>
      <c r="AN71" s="821"/>
      <c r="AO71" s="821"/>
      <c r="AP71" s="821" t="s">
        <v>478</v>
      </c>
      <c r="AQ71" s="821"/>
      <c r="AR71" s="821"/>
      <c r="AS71" s="821"/>
      <c r="AT71" s="821"/>
      <c r="AU71" s="821" t="s">
        <v>478</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547</v>
      </c>
      <c r="C72" s="864"/>
      <c r="D72" s="864"/>
      <c r="E72" s="864"/>
      <c r="F72" s="864"/>
      <c r="G72" s="864"/>
      <c r="H72" s="864"/>
      <c r="I72" s="864"/>
      <c r="J72" s="864"/>
      <c r="K72" s="864"/>
      <c r="L72" s="864"/>
      <c r="M72" s="864"/>
      <c r="N72" s="864"/>
      <c r="O72" s="864"/>
      <c r="P72" s="865"/>
      <c r="Q72" s="866">
        <v>3714</v>
      </c>
      <c r="R72" s="821"/>
      <c r="S72" s="821"/>
      <c r="T72" s="821"/>
      <c r="U72" s="821"/>
      <c r="V72" s="821">
        <v>3655</v>
      </c>
      <c r="W72" s="821"/>
      <c r="X72" s="821"/>
      <c r="Y72" s="821"/>
      <c r="Z72" s="821"/>
      <c r="AA72" s="821">
        <v>59</v>
      </c>
      <c r="AB72" s="821"/>
      <c r="AC72" s="821"/>
      <c r="AD72" s="821"/>
      <c r="AE72" s="821"/>
      <c r="AF72" s="821">
        <v>59</v>
      </c>
      <c r="AG72" s="821"/>
      <c r="AH72" s="821"/>
      <c r="AI72" s="821"/>
      <c r="AJ72" s="821"/>
      <c r="AK72" s="821" t="s">
        <v>478</v>
      </c>
      <c r="AL72" s="821"/>
      <c r="AM72" s="821"/>
      <c r="AN72" s="821"/>
      <c r="AO72" s="821"/>
      <c r="AP72" s="821">
        <v>2558</v>
      </c>
      <c r="AQ72" s="821"/>
      <c r="AR72" s="821"/>
      <c r="AS72" s="821"/>
      <c r="AT72" s="821"/>
      <c r="AU72" s="821">
        <v>874</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548</v>
      </c>
      <c r="C73" s="864"/>
      <c r="D73" s="864"/>
      <c r="E73" s="864"/>
      <c r="F73" s="864"/>
      <c r="G73" s="864"/>
      <c r="H73" s="864"/>
      <c r="I73" s="864"/>
      <c r="J73" s="864"/>
      <c r="K73" s="864"/>
      <c r="L73" s="864"/>
      <c r="M73" s="864"/>
      <c r="N73" s="864"/>
      <c r="O73" s="864"/>
      <c r="P73" s="865"/>
      <c r="Q73" s="866">
        <v>84</v>
      </c>
      <c r="R73" s="821"/>
      <c r="S73" s="821"/>
      <c r="T73" s="821"/>
      <c r="U73" s="821"/>
      <c r="V73" s="821">
        <v>77</v>
      </c>
      <c r="W73" s="821"/>
      <c r="X73" s="821"/>
      <c r="Y73" s="821"/>
      <c r="Z73" s="821"/>
      <c r="AA73" s="821">
        <v>7</v>
      </c>
      <c r="AB73" s="821"/>
      <c r="AC73" s="821"/>
      <c r="AD73" s="821"/>
      <c r="AE73" s="821"/>
      <c r="AF73" s="821">
        <v>7</v>
      </c>
      <c r="AG73" s="821"/>
      <c r="AH73" s="821"/>
      <c r="AI73" s="821"/>
      <c r="AJ73" s="821"/>
      <c r="AK73" s="821" t="s">
        <v>478</v>
      </c>
      <c r="AL73" s="821"/>
      <c r="AM73" s="821"/>
      <c r="AN73" s="821"/>
      <c r="AO73" s="821"/>
      <c r="AP73" s="821" t="s">
        <v>478</v>
      </c>
      <c r="AQ73" s="821"/>
      <c r="AR73" s="821"/>
      <c r="AS73" s="821"/>
      <c r="AT73" s="821"/>
      <c r="AU73" s="821" t="s">
        <v>478</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549</v>
      </c>
      <c r="C74" s="864"/>
      <c r="D74" s="864"/>
      <c r="E74" s="864"/>
      <c r="F74" s="864"/>
      <c r="G74" s="864"/>
      <c r="H74" s="864"/>
      <c r="I74" s="864"/>
      <c r="J74" s="864"/>
      <c r="K74" s="864"/>
      <c r="L74" s="864"/>
      <c r="M74" s="864"/>
      <c r="N74" s="864"/>
      <c r="O74" s="864"/>
      <c r="P74" s="865"/>
      <c r="Q74" s="866">
        <v>146</v>
      </c>
      <c r="R74" s="821"/>
      <c r="S74" s="821"/>
      <c r="T74" s="821"/>
      <c r="U74" s="821"/>
      <c r="V74" s="821">
        <v>138</v>
      </c>
      <c r="W74" s="821"/>
      <c r="X74" s="821"/>
      <c r="Y74" s="821"/>
      <c r="Z74" s="821"/>
      <c r="AA74" s="821">
        <v>7</v>
      </c>
      <c r="AB74" s="821"/>
      <c r="AC74" s="821"/>
      <c r="AD74" s="821"/>
      <c r="AE74" s="821"/>
      <c r="AF74" s="821">
        <v>7</v>
      </c>
      <c r="AG74" s="821"/>
      <c r="AH74" s="821"/>
      <c r="AI74" s="821"/>
      <c r="AJ74" s="821"/>
      <c r="AK74" s="821" t="s">
        <v>478</v>
      </c>
      <c r="AL74" s="821"/>
      <c r="AM74" s="821"/>
      <c r="AN74" s="821"/>
      <c r="AO74" s="821"/>
      <c r="AP74" s="821" t="s">
        <v>478</v>
      </c>
      <c r="AQ74" s="821"/>
      <c r="AR74" s="821"/>
      <c r="AS74" s="821"/>
      <c r="AT74" s="821"/>
      <c r="AU74" s="821" t="s">
        <v>478</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550</v>
      </c>
      <c r="C75" s="864"/>
      <c r="D75" s="864"/>
      <c r="E75" s="864"/>
      <c r="F75" s="864"/>
      <c r="G75" s="864"/>
      <c r="H75" s="864"/>
      <c r="I75" s="864"/>
      <c r="J75" s="864"/>
      <c r="K75" s="864"/>
      <c r="L75" s="864"/>
      <c r="M75" s="864"/>
      <c r="N75" s="864"/>
      <c r="O75" s="864"/>
      <c r="P75" s="865"/>
      <c r="Q75" s="869">
        <v>155566</v>
      </c>
      <c r="R75" s="870"/>
      <c r="S75" s="870"/>
      <c r="T75" s="870"/>
      <c r="U75" s="820"/>
      <c r="V75" s="871">
        <v>148928</v>
      </c>
      <c r="W75" s="870"/>
      <c r="X75" s="870"/>
      <c r="Y75" s="870"/>
      <c r="Z75" s="820"/>
      <c r="AA75" s="871">
        <v>6639</v>
      </c>
      <c r="AB75" s="870"/>
      <c r="AC75" s="870"/>
      <c r="AD75" s="870"/>
      <c r="AE75" s="820"/>
      <c r="AF75" s="871">
        <v>6639</v>
      </c>
      <c r="AG75" s="870"/>
      <c r="AH75" s="870"/>
      <c r="AI75" s="870"/>
      <c r="AJ75" s="820"/>
      <c r="AK75" s="871" t="s">
        <v>478</v>
      </c>
      <c r="AL75" s="870"/>
      <c r="AM75" s="870"/>
      <c r="AN75" s="870"/>
      <c r="AO75" s="820"/>
      <c r="AP75" s="871" t="s">
        <v>478</v>
      </c>
      <c r="AQ75" s="870"/>
      <c r="AR75" s="870"/>
      <c r="AS75" s="870"/>
      <c r="AT75" s="820"/>
      <c r="AU75" s="871" t="s">
        <v>478</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367</v>
      </c>
      <c r="B88" s="780" t="s">
        <v>392</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6491</v>
      </c>
      <c r="AG88" s="832"/>
      <c r="AH88" s="832"/>
      <c r="AI88" s="832"/>
      <c r="AJ88" s="832"/>
      <c r="AK88" s="829"/>
      <c r="AL88" s="829"/>
      <c r="AM88" s="829"/>
      <c r="AN88" s="829"/>
      <c r="AO88" s="829"/>
      <c r="AP88" s="832">
        <v>11424</v>
      </c>
      <c r="AQ88" s="832"/>
      <c r="AR88" s="832"/>
      <c r="AS88" s="832"/>
      <c r="AT88" s="832"/>
      <c r="AU88" s="832">
        <v>2062</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393</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35</v>
      </c>
      <c r="CS102" s="840"/>
      <c r="CT102" s="840"/>
      <c r="CU102" s="840"/>
      <c r="CV102" s="883"/>
      <c r="CW102" s="882" t="s">
        <v>478</v>
      </c>
      <c r="CX102" s="840"/>
      <c r="CY102" s="840"/>
      <c r="CZ102" s="840"/>
      <c r="DA102" s="883"/>
      <c r="DB102" s="882" t="s">
        <v>478</v>
      </c>
      <c r="DC102" s="840"/>
      <c r="DD102" s="840"/>
      <c r="DE102" s="840"/>
      <c r="DF102" s="883"/>
      <c r="DG102" s="882" t="s">
        <v>478</v>
      </c>
      <c r="DH102" s="840"/>
      <c r="DI102" s="840"/>
      <c r="DJ102" s="840"/>
      <c r="DK102" s="883"/>
      <c r="DL102" s="882" t="s">
        <v>478</v>
      </c>
      <c r="DM102" s="840"/>
      <c r="DN102" s="840"/>
      <c r="DO102" s="840"/>
      <c r="DP102" s="883"/>
      <c r="DQ102" s="882" t="s">
        <v>478</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401</v>
      </c>
      <c r="AB109" s="885"/>
      <c r="AC109" s="885"/>
      <c r="AD109" s="885"/>
      <c r="AE109" s="886"/>
      <c r="AF109" s="884" t="s">
        <v>287</v>
      </c>
      <c r="AG109" s="885"/>
      <c r="AH109" s="885"/>
      <c r="AI109" s="885"/>
      <c r="AJ109" s="886"/>
      <c r="AK109" s="884" t="s">
        <v>286</v>
      </c>
      <c r="AL109" s="885"/>
      <c r="AM109" s="885"/>
      <c r="AN109" s="885"/>
      <c r="AO109" s="886"/>
      <c r="AP109" s="884" t="s">
        <v>402</v>
      </c>
      <c r="AQ109" s="885"/>
      <c r="AR109" s="885"/>
      <c r="AS109" s="885"/>
      <c r="AT109" s="887"/>
      <c r="AU109" s="904" t="s">
        <v>400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401</v>
      </c>
      <c r="BR109" s="885"/>
      <c r="BS109" s="885"/>
      <c r="BT109" s="885"/>
      <c r="BU109" s="886"/>
      <c r="BV109" s="884" t="s">
        <v>287</v>
      </c>
      <c r="BW109" s="885"/>
      <c r="BX109" s="885"/>
      <c r="BY109" s="885"/>
      <c r="BZ109" s="886"/>
      <c r="CA109" s="884" t="s">
        <v>286</v>
      </c>
      <c r="CB109" s="885"/>
      <c r="CC109" s="885"/>
      <c r="CD109" s="885"/>
      <c r="CE109" s="886"/>
      <c r="CF109" s="905" t="s">
        <v>402</v>
      </c>
      <c r="CG109" s="905"/>
      <c r="CH109" s="905"/>
      <c r="CI109" s="905"/>
      <c r="CJ109" s="905"/>
      <c r="CK109" s="884" t="s">
        <v>403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401</v>
      </c>
      <c r="DH109" s="885"/>
      <c r="DI109" s="885"/>
      <c r="DJ109" s="885"/>
      <c r="DK109" s="886"/>
      <c r="DL109" s="884" t="s">
        <v>287</v>
      </c>
      <c r="DM109" s="885"/>
      <c r="DN109" s="885"/>
      <c r="DO109" s="885"/>
      <c r="DP109" s="886"/>
      <c r="DQ109" s="884" t="s">
        <v>286</v>
      </c>
      <c r="DR109" s="885"/>
      <c r="DS109" s="885"/>
      <c r="DT109" s="885"/>
      <c r="DU109" s="886"/>
      <c r="DV109" s="884" t="s">
        <v>402</v>
      </c>
      <c r="DW109" s="885"/>
      <c r="DX109" s="885"/>
      <c r="DY109" s="885"/>
      <c r="DZ109" s="887"/>
    </row>
    <row r="110" spans="1:131" s="199" customFormat="1" ht="26.25" customHeight="1">
      <c r="A110" s="888" t="s">
        <v>404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2391040</v>
      </c>
      <c r="AB110" s="892"/>
      <c r="AC110" s="892"/>
      <c r="AD110" s="892"/>
      <c r="AE110" s="893"/>
      <c r="AF110" s="894">
        <v>2294536</v>
      </c>
      <c r="AG110" s="892"/>
      <c r="AH110" s="892"/>
      <c r="AI110" s="892"/>
      <c r="AJ110" s="893"/>
      <c r="AK110" s="894">
        <v>2273177</v>
      </c>
      <c r="AL110" s="892"/>
      <c r="AM110" s="892"/>
      <c r="AN110" s="892"/>
      <c r="AO110" s="893"/>
      <c r="AP110" s="895">
        <v>22</v>
      </c>
      <c r="AQ110" s="896"/>
      <c r="AR110" s="896"/>
      <c r="AS110" s="896"/>
      <c r="AT110" s="897"/>
      <c r="AU110" s="898" t="s">
        <v>61</v>
      </c>
      <c r="AV110" s="899"/>
      <c r="AW110" s="899"/>
      <c r="AX110" s="899"/>
      <c r="AY110" s="899"/>
      <c r="AZ110" s="940" t="s">
        <v>405</v>
      </c>
      <c r="BA110" s="889"/>
      <c r="BB110" s="889"/>
      <c r="BC110" s="889"/>
      <c r="BD110" s="889"/>
      <c r="BE110" s="889"/>
      <c r="BF110" s="889"/>
      <c r="BG110" s="889"/>
      <c r="BH110" s="889"/>
      <c r="BI110" s="889"/>
      <c r="BJ110" s="889"/>
      <c r="BK110" s="889"/>
      <c r="BL110" s="889"/>
      <c r="BM110" s="889"/>
      <c r="BN110" s="889"/>
      <c r="BO110" s="889"/>
      <c r="BP110" s="890"/>
      <c r="BQ110" s="926">
        <v>24802688</v>
      </c>
      <c r="BR110" s="927"/>
      <c r="BS110" s="927"/>
      <c r="BT110" s="927"/>
      <c r="BU110" s="927"/>
      <c r="BV110" s="927">
        <v>26490518</v>
      </c>
      <c r="BW110" s="927"/>
      <c r="BX110" s="927"/>
      <c r="BY110" s="927"/>
      <c r="BZ110" s="927"/>
      <c r="CA110" s="927">
        <v>27098599</v>
      </c>
      <c r="CB110" s="927"/>
      <c r="CC110" s="927"/>
      <c r="CD110" s="927"/>
      <c r="CE110" s="927"/>
      <c r="CF110" s="941">
        <v>262.60000000000002</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413</v>
      </c>
      <c r="BA112" s="950"/>
      <c r="BB112" s="950"/>
      <c r="BC112" s="950"/>
      <c r="BD112" s="950"/>
      <c r="BE112" s="950"/>
      <c r="BF112" s="950"/>
      <c r="BG112" s="950"/>
      <c r="BH112" s="950"/>
      <c r="BI112" s="950"/>
      <c r="BJ112" s="950"/>
      <c r="BK112" s="950"/>
      <c r="BL112" s="950"/>
      <c r="BM112" s="950"/>
      <c r="BN112" s="950"/>
      <c r="BO112" s="950"/>
      <c r="BP112" s="951"/>
      <c r="BQ112" s="919">
        <v>8614403</v>
      </c>
      <c r="BR112" s="920"/>
      <c r="BS112" s="920"/>
      <c r="BT112" s="920"/>
      <c r="BU112" s="920"/>
      <c r="BV112" s="920">
        <v>8318961</v>
      </c>
      <c r="BW112" s="920"/>
      <c r="BX112" s="920"/>
      <c r="BY112" s="920"/>
      <c r="BZ112" s="920"/>
      <c r="CA112" s="920">
        <v>7284721</v>
      </c>
      <c r="CB112" s="920"/>
      <c r="CC112" s="920"/>
      <c r="CD112" s="920"/>
      <c r="CE112" s="920"/>
      <c r="CF112" s="914">
        <v>70.599999999999994</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606818</v>
      </c>
      <c r="AB113" s="934"/>
      <c r="AC113" s="934"/>
      <c r="AD113" s="934"/>
      <c r="AE113" s="935"/>
      <c r="AF113" s="936">
        <v>610362</v>
      </c>
      <c r="AG113" s="934"/>
      <c r="AH113" s="934"/>
      <c r="AI113" s="934"/>
      <c r="AJ113" s="935"/>
      <c r="AK113" s="936">
        <v>447045</v>
      </c>
      <c r="AL113" s="934"/>
      <c r="AM113" s="934"/>
      <c r="AN113" s="934"/>
      <c r="AO113" s="935"/>
      <c r="AP113" s="937">
        <v>4.3</v>
      </c>
      <c r="AQ113" s="938"/>
      <c r="AR113" s="938"/>
      <c r="AS113" s="938"/>
      <c r="AT113" s="939"/>
      <c r="AU113" s="900"/>
      <c r="AV113" s="901"/>
      <c r="AW113" s="901"/>
      <c r="AX113" s="901"/>
      <c r="AY113" s="901"/>
      <c r="AZ113" s="949" t="s">
        <v>416</v>
      </c>
      <c r="BA113" s="950"/>
      <c r="BB113" s="950"/>
      <c r="BC113" s="950"/>
      <c r="BD113" s="950"/>
      <c r="BE113" s="950"/>
      <c r="BF113" s="950"/>
      <c r="BG113" s="950"/>
      <c r="BH113" s="950"/>
      <c r="BI113" s="950"/>
      <c r="BJ113" s="950"/>
      <c r="BK113" s="950"/>
      <c r="BL113" s="950"/>
      <c r="BM113" s="950"/>
      <c r="BN113" s="950"/>
      <c r="BO113" s="950"/>
      <c r="BP113" s="951"/>
      <c r="BQ113" s="919">
        <v>2638929</v>
      </c>
      <c r="BR113" s="920"/>
      <c r="BS113" s="920"/>
      <c r="BT113" s="920"/>
      <c r="BU113" s="920"/>
      <c r="BV113" s="920">
        <v>2267294</v>
      </c>
      <c r="BW113" s="920"/>
      <c r="BX113" s="920"/>
      <c r="BY113" s="920"/>
      <c r="BZ113" s="920"/>
      <c r="CA113" s="920">
        <v>2061552</v>
      </c>
      <c r="CB113" s="920"/>
      <c r="CC113" s="920"/>
      <c r="CD113" s="920"/>
      <c r="CE113" s="920"/>
      <c r="CF113" s="914">
        <v>20</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243550</v>
      </c>
      <c r="AB114" s="959"/>
      <c r="AC114" s="959"/>
      <c r="AD114" s="959"/>
      <c r="AE114" s="960"/>
      <c r="AF114" s="961">
        <v>242232</v>
      </c>
      <c r="AG114" s="959"/>
      <c r="AH114" s="959"/>
      <c r="AI114" s="959"/>
      <c r="AJ114" s="960"/>
      <c r="AK114" s="961">
        <v>282739</v>
      </c>
      <c r="AL114" s="959"/>
      <c r="AM114" s="959"/>
      <c r="AN114" s="959"/>
      <c r="AO114" s="960"/>
      <c r="AP114" s="962">
        <v>2.7</v>
      </c>
      <c r="AQ114" s="963"/>
      <c r="AR114" s="963"/>
      <c r="AS114" s="963"/>
      <c r="AT114" s="964"/>
      <c r="AU114" s="900"/>
      <c r="AV114" s="901"/>
      <c r="AW114" s="901"/>
      <c r="AX114" s="901"/>
      <c r="AY114" s="901"/>
      <c r="AZ114" s="949" t="s">
        <v>419</v>
      </c>
      <c r="BA114" s="950"/>
      <c r="BB114" s="950"/>
      <c r="BC114" s="950"/>
      <c r="BD114" s="950"/>
      <c r="BE114" s="950"/>
      <c r="BF114" s="950"/>
      <c r="BG114" s="950"/>
      <c r="BH114" s="950"/>
      <c r="BI114" s="950"/>
      <c r="BJ114" s="950"/>
      <c r="BK114" s="950"/>
      <c r="BL114" s="950"/>
      <c r="BM114" s="950"/>
      <c r="BN114" s="950"/>
      <c r="BO114" s="950"/>
      <c r="BP114" s="951"/>
      <c r="BQ114" s="919">
        <v>693606</v>
      </c>
      <c r="BR114" s="920"/>
      <c r="BS114" s="920"/>
      <c r="BT114" s="920"/>
      <c r="BU114" s="920"/>
      <c r="BV114" s="920">
        <v>638481</v>
      </c>
      <c r="BW114" s="920"/>
      <c r="BX114" s="920"/>
      <c r="BY114" s="920"/>
      <c r="BZ114" s="920"/>
      <c r="CA114" s="920">
        <v>832235</v>
      </c>
      <c r="CB114" s="920"/>
      <c r="CC114" s="920"/>
      <c r="CD114" s="920"/>
      <c r="CE114" s="920"/>
      <c r="CF114" s="914">
        <v>8.1</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5400</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900"/>
      <c r="AV115" s="901"/>
      <c r="AW115" s="901"/>
      <c r="AX115" s="901"/>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c r="A116" s="956"/>
      <c r="B116" s="957"/>
      <c r="C116" s="965" t="s">
        <v>424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1088</v>
      </c>
      <c r="AB116" s="959"/>
      <c r="AC116" s="959"/>
      <c r="AD116" s="959"/>
      <c r="AE116" s="960"/>
      <c r="AF116" s="961">
        <v>520</v>
      </c>
      <c r="AG116" s="959"/>
      <c r="AH116" s="959"/>
      <c r="AI116" s="959"/>
      <c r="AJ116" s="960"/>
      <c r="AK116" s="961">
        <v>387</v>
      </c>
      <c r="AL116" s="959"/>
      <c r="AM116" s="959"/>
      <c r="AN116" s="959"/>
      <c r="AO116" s="960"/>
      <c r="AP116" s="962">
        <v>0</v>
      </c>
      <c r="AQ116" s="963"/>
      <c r="AR116" s="963"/>
      <c r="AS116" s="963"/>
      <c r="AT116" s="964"/>
      <c r="AU116" s="900"/>
      <c r="AV116" s="901"/>
      <c r="AW116" s="901"/>
      <c r="AX116" s="901"/>
      <c r="AY116" s="901"/>
      <c r="AZ116" s="967" t="s">
        <v>425</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427</v>
      </c>
      <c r="Z117" s="886"/>
      <c r="AA117" s="976">
        <v>3247896</v>
      </c>
      <c r="AB117" s="977"/>
      <c r="AC117" s="977"/>
      <c r="AD117" s="977"/>
      <c r="AE117" s="978"/>
      <c r="AF117" s="979">
        <v>3147650</v>
      </c>
      <c r="AG117" s="977"/>
      <c r="AH117" s="977"/>
      <c r="AI117" s="977"/>
      <c r="AJ117" s="978"/>
      <c r="AK117" s="979">
        <v>3003348</v>
      </c>
      <c r="AL117" s="977"/>
      <c r="AM117" s="977"/>
      <c r="AN117" s="977"/>
      <c r="AO117" s="978"/>
      <c r="AP117" s="980"/>
      <c r="AQ117" s="981"/>
      <c r="AR117" s="981"/>
      <c r="AS117" s="981"/>
      <c r="AT117" s="982"/>
      <c r="AU117" s="900"/>
      <c r="AV117" s="901"/>
      <c r="AW117" s="901"/>
      <c r="AX117" s="901"/>
      <c r="AY117" s="901"/>
      <c r="AZ117" s="967" t="s">
        <v>428</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c r="A118" s="904" t="s">
        <v>403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401</v>
      </c>
      <c r="AB118" s="885"/>
      <c r="AC118" s="885"/>
      <c r="AD118" s="885"/>
      <c r="AE118" s="886"/>
      <c r="AF118" s="884" t="s">
        <v>287</v>
      </c>
      <c r="AG118" s="885"/>
      <c r="AH118" s="885"/>
      <c r="AI118" s="885"/>
      <c r="AJ118" s="886"/>
      <c r="AK118" s="884" t="s">
        <v>286</v>
      </c>
      <c r="AL118" s="885"/>
      <c r="AM118" s="885"/>
      <c r="AN118" s="885"/>
      <c r="AO118" s="886"/>
      <c r="AP118" s="971" t="s">
        <v>402</v>
      </c>
      <c r="AQ118" s="972"/>
      <c r="AR118" s="972"/>
      <c r="AS118" s="972"/>
      <c r="AT118" s="973"/>
      <c r="AU118" s="900"/>
      <c r="AV118" s="901"/>
      <c r="AW118" s="901"/>
      <c r="AX118" s="901"/>
      <c r="AY118" s="901"/>
      <c r="AZ118" s="974" t="s">
        <v>430</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c r="A119" s="1058"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432</v>
      </c>
      <c r="BP119" s="1006"/>
      <c r="BQ119" s="997">
        <v>36749626</v>
      </c>
      <c r="BR119" s="998"/>
      <c r="BS119" s="998"/>
      <c r="BT119" s="998"/>
      <c r="BU119" s="998"/>
      <c r="BV119" s="998">
        <v>37715254</v>
      </c>
      <c r="BW119" s="998"/>
      <c r="BX119" s="998"/>
      <c r="BY119" s="998"/>
      <c r="BZ119" s="998"/>
      <c r="CA119" s="998">
        <v>37277107</v>
      </c>
      <c r="CB119" s="998"/>
      <c r="CC119" s="998"/>
      <c r="CD119" s="998"/>
      <c r="CE119" s="998"/>
      <c r="CF119" s="999"/>
      <c r="CG119" s="1000"/>
      <c r="CH119" s="1000"/>
      <c r="CI119" s="1000"/>
      <c r="CJ119" s="1001"/>
      <c r="CK119" s="947"/>
      <c r="CL119" s="948"/>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c r="A120" s="1059"/>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434</v>
      </c>
      <c r="AV120" s="990"/>
      <c r="AW120" s="990"/>
      <c r="AX120" s="990"/>
      <c r="AY120" s="991"/>
      <c r="AZ120" s="940" t="s">
        <v>435</v>
      </c>
      <c r="BA120" s="889"/>
      <c r="BB120" s="889"/>
      <c r="BC120" s="889"/>
      <c r="BD120" s="889"/>
      <c r="BE120" s="889"/>
      <c r="BF120" s="889"/>
      <c r="BG120" s="889"/>
      <c r="BH120" s="889"/>
      <c r="BI120" s="889"/>
      <c r="BJ120" s="889"/>
      <c r="BK120" s="889"/>
      <c r="BL120" s="889"/>
      <c r="BM120" s="889"/>
      <c r="BN120" s="889"/>
      <c r="BO120" s="889"/>
      <c r="BP120" s="890"/>
      <c r="BQ120" s="926">
        <v>2555925</v>
      </c>
      <c r="BR120" s="927"/>
      <c r="BS120" s="927"/>
      <c r="BT120" s="927"/>
      <c r="BU120" s="927"/>
      <c r="BV120" s="927">
        <v>2772510</v>
      </c>
      <c r="BW120" s="927"/>
      <c r="BX120" s="927"/>
      <c r="BY120" s="927"/>
      <c r="BZ120" s="927"/>
      <c r="CA120" s="927">
        <v>2621052</v>
      </c>
      <c r="CB120" s="927"/>
      <c r="CC120" s="927"/>
      <c r="CD120" s="927"/>
      <c r="CE120" s="927"/>
      <c r="CF120" s="941">
        <v>25.4</v>
      </c>
      <c r="CG120" s="942"/>
      <c r="CH120" s="942"/>
      <c r="CI120" s="942"/>
      <c r="CJ120" s="942"/>
      <c r="CK120" s="1007" t="s">
        <v>436</v>
      </c>
      <c r="CL120" s="1008"/>
      <c r="CM120" s="1008"/>
      <c r="CN120" s="1008"/>
      <c r="CO120" s="1009"/>
      <c r="CP120" s="1015" t="s">
        <v>386</v>
      </c>
      <c r="CQ120" s="1016"/>
      <c r="CR120" s="1016"/>
      <c r="CS120" s="1016"/>
      <c r="CT120" s="1016"/>
      <c r="CU120" s="1016"/>
      <c r="CV120" s="1016"/>
      <c r="CW120" s="1016"/>
      <c r="CX120" s="1016"/>
      <c r="CY120" s="1016"/>
      <c r="CZ120" s="1016"/>
      <c r="DA120" s="1016"/>
      <c r="DB120" s="1016"/>
      <c r="DC120" s="1016"/>
      <c r="DD120" s="1016"/>
      <c r="DE120" s="1016"/>
      <c r="DF120" s="1017"/>
      <c r="DG120" s="926" t="s">
        <v>111</v>
      </c>
      <c r="DH120" s="927"/>
      <c r="DI120" s="927"/>
      <c r="DJ120" s="927"/>
      <c r="DK120" s="927"/>
      <c r="DL120" s="927" t="s">
        <v>111</v>
      </c>
      <c r="DM120" s="927"/>
      <c r="DN120" s="927"/>
      <c r="DO120" s="927"/>
      <c r="DP120" s="927"/>
      <c r="DQ120" s="927">
        <v>7246509</v>
      </c>
      <c r="DR120" s="927"/>
      <c r="DS120" s="927"/>
      <c r="DT120" s="927"/>
      <c r="DU120" s="927"/>
      <c r="DV120" s="928">
        <v>70.2</v>
      </c>
      <c r="DW120" s="928"/>
      <c r="DX120" s="928"/>
      <c r="DY120" s="928"/>
      <c r="DZ120" s="929"/>
    </row>
    <row r="121" spans="1:130" s="199" customFormat="1" ht="26.25" customHeight="1">
      <c r="A121" s="1059"/>
      <c r="B121" s="946"/>
      <c r="C121" s="967" t="s">
        <v>437</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438</v>
      </c>
      <c r="BA121" s="950"/>
      <c r="BB121" s="950"/>
      <c r="BC121" s="950"/>
      <c r="BD121" s="950"/>
      <c r="BE121" s="950"/>
      <c r="BF121" s="950"/>
      <c r="BG121" s="950"/>
      <c r="BH121" s="950"/>
      <c r="BI121" s="950"/>
      <c r="BJ121" s="950"/>
      <c r="BK121" s="950"/>
      <c r="BL121" s="950"/>
      <c r="BM121" s="950"/>
      <c r="BN121" s="950"/>
      <c r="BO121" s="950"/>
      <c r="BP121" s="951"/>
      <c r="BQ121" s="919">
        <v>262448</v>
      </c>
      <c r="BR121" s="920"/>
      <c r="BS121" s="920"/>
      <c r="BT121" s="920"/>
      <c r="BU121" s="920"/>
      <c r="BV121" s="920">
        <v>260721</v>
      </c>
      <c r="BW121" s="920"/>
      <c r="BX121" s="920"/>
      <c r="BY121" s="920"/>
      <c r="BZ121" s="920"/>
      <c r="CA121" s="920">
        <v>265441</v>
      </c>
      <c r="CB121" s="920"/>
      <c r="CC121" s="920"/>
      <c r="CD121" s="920"/>
      <c r="CE121" s="920"/>
      <c r="CF121" s="914">
        <v>2.6</v>
      </c>
      <c r="CG121" s="915"/>
      <c r="CH121" s="915"/>
      <c r="CI121" s="915"/>
      <c r="CJ121" s="915"/>
      <c r="CK121" s="1010"/>
      <c r="CL121" s="1011"/>
      <c r="CM121" s="1011"/>
      <c r="CN121" s="1011"/>
      <c r="CO121" s="1012"/>
      <c r="CP121" s="1020" t="s">
        <v>384</v>
      </c>
      <c r="CQ121" s="1021"/>
      <c r="CR121" s="1021"/>
      <c r="CS121" s="1021"/>
      <c r="CT121" s="1021"/>
      <c r="CU121" s="1021"/>
      <c r="CV121" s="1021"/>
      <c r="CW121" s="1021"/>
      <c r="CX121" s="1021"/>
      <c r="CY121" s="1021"/>
      <c r="CZ121" s="1021"/>
      <c r="DA121" s="1021"/>
      <c r="DB121" s="1021"/>
      <c r="DC121" s="1021"/>
      <c r="DD121" s="1021"/>
      <c r="DE121" s="1021"/>
      <c r="DF121" s="1022"/>
      <c r="DG121" s="919">
        <v>46989</v>
      </c>
      <c r="DH121" s="920"/>
      <c r="DI121" s="920"/>
      <c r="DJ121" s="920"/>
      <c r="DK121" s="920"/>
      <c r="DL121" s="920">
        <v>41918</v>
      </c>
      <c r="DM121" s="920"/>
      <c r="DN121" s="920"/>
      <c r="DO121" s="920"/>
      <c r="DP121" s="920"/>
      <c r="DQ121" s="920">
        <v>38212</v>
      </c>
      <c r="DR121" s="920"/>
      <c r="DS121" s="920"/>
      <c r="DT121" s="920"/>
      <c r="DU121" s="920"/>
      <c r="DV121" s="921">
        <v>0.4</v>
      </c>
      <c r="DW121" s="921"/>
      <c r="DX121" s="921"/>
      <c r="DY121" s="921"/>
      <c r="DZ121" s="922"/>
    </row>
    <row r="122" spans="1:130" s="199" customFormat="1" ht="26.25" customHeight="1">
      <c r="A122" s="1059"/>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439</v>
      </c>
      <c r="BA122" s="965"/>
      <c r="BB122" s="965"/>
      <c r="BC122" s="965"/>
      <c r="BD122" s="965"/>
      <c r="BE122" s="965"/>
      <c r="BF122" s="965"/>
      <c r="BG122" s="965"/>
      <c r="BH122" s="965"/>
      <c r="BI122" s="965"/>
      <c r="BJ122" s="965"/>
      <c r="BK122" s="965"/>
      <c r="BL122" s="965"/>
      <c r="BM122" s="965"/>
      <c r="BN122" s="965"/>
      <c r="BO122" s="965"/>
      <c r="BP122" s="966"/>
      <c r="BQ122" s="997">
        <v>27953811</v>
      </c>
      <c r="BR122" s="998"/>
      <c r="BS122" s="998"/>
      <c r="BT122" s="998"/>
      <c r="BU122" s="998"/>
      <c r="BV122" s="998">
        <v>28114334</v>
      </c>
      <c r="BW122" s="998"/>
      <c r="BX122" s="998"/>
      <c r="BY122" s="998"/>
      <c r="BZ122" s="998"/>
      <c r="CA122" s="998">
        <v>27723010</v>
      </c>
      <c r="CB122" s="998"/>
      <c r="CC122" s="998"/>
      <c r="CD122" s="998"/>
      <c r="CE122" s="998"/>
      <c r="CF122" s="1018">
        <v>268.60000000000002</v>
      </c>
      <c r="CG122" s="1019"/>
      <c r="CH122" s="1019"/>
      <c r="CI122" s="1019"/>
      <c r="CJ122" s="1019"/>
      <c r="CK122" s="1010"/>
      <c r="CL122" s="1011"/>
      <c r="CM122" s="1011"/>
      <c r="CN122" s="1011"/>
      <c r="CO122" s="1012"/>
      <c r="CP122" s="1020" t="s">
        <v>440</v>
      </c>
      <c r="CQ122" s="1021"/>
      <c r="CR122" s="1021"/>
      <c r="CS122" s="1021"/>
      <c r="CT122" s="1021"/>
      <c r="CU122" s="1021"/>
      <c r="CV122" s="1021"/>
      <c r="CW122" s="1021"/>
      <c r="CX122" s="1021"/>
      <c r="CY122" s="1021"/>
      <c r="CZ122" s="1021"/>
      <c r="DA122" s="1021"/>
      <c r="DB122" s="1021"/>
      <c r="DC122" s="1021"/>
      <c r="DD122" s="1021"/>
      <c r="DE122" s="1021"/>
      <c r="DF122" s="1022"/>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9" customFormat="1" ht="26.25" customHeight="1">
      <c r="A123" s="1059"/>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441</v>
      </c>
      <c r="BP123" s="1006"/>
      <c r="BQ123" s="1065">
        <v>30772184</v>
      </c>
      <c r="BR123" s="1066"/>
      <c r="BS123" s="1066"/>
      <c r="BT123" s="1066"/>
      <c r="BU123" s="1066"/>
      <c r="BV123" s="1066">
        <v>31147565</v>
      </c>
      <c r="BW123" s="1066"/>
      <c r="BX123" s="1066"/>
      <c r="BY123" s="1066"/>
      <c r="BZ123" s="1066"/>
      <c r="CA123" s="1066">
        <v>30609503</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9" customFormat="1" ht="26.25" customHeight="1" thickBot="1">
      <c r="A124" s="1059"/>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442</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59.8</v>
      </c>
      <c r="BR124" s="1028"/>
      <c r="BS124" s="1028"/>
      <c r="BT124" s="1028"/>
      <c r="BU124" s="1028"/>
      <c r="BV124" s="1028">
        <v>64</v>
      </c>
      <c r="BW124" s="1028"/>
      <c r="BX124" s="1028"/>
      <c r="BY124" s="1028"/>
      <c r="BZ124" s="1028"/>
      <c r="CA124" s="1028">
        <v>64.599999999999994</v>
      </c>
      <c r="CB124" s="1028"/>
      <c r="CC124" s="1028"/>
      <c r="CD124" s="1028"/>
      <c r="CE124" s="1028"/>
      <c r="CF124" s="1029"/>
      <c r="CG124" s="1030"/>
      <c r="CH124" s="1030"/>
      <c r="CI124" s="1030"/>
      <c r="CJ124" s="1031"/>
      <c r="CK124" s="1013"/>
      <c r="CL124" s="1013"/>
      <c r="CM124" s="1013"/>
      <c r="CN124" s="1013"/>
      <c r="CO124" s="1014"/>
      <c r="CP124" s="1020" t="s">
        <v>443</v>
      </c>
      <c r="CQ124" s="1021"/>
      <c r="CR124" s="1021"/>
      <c r="CS124" s="1021"/>
      <c r="CT124" s="1021"/>
      <c r="CU124" s="1021"/>
      <c r="CV124" s="1021"/>
      <c r="CW124" s="1021"/>
      <c r="CX124" s="1021"/>
      <c r="CY124" s="1021"/>
      <c r="CZ124" s="1021"/>
      <c r="DA124" s="1021"/>
      <c r="DB124" s="1021"/>
      <c r="DC124" s="1021"/>
      <c r="DD124" s="1021"/>
      <c r="DE124" s="1021"/>
      <c r="DF124" s="1022"/>
      <c r="DG124" s="1005">
        <v>8567414</v>
      </c>
      <c r="DH124" s="984"/>
      <c r="DI124" s="984"/>
      <c r="DJ124" s="984"/>
      <c r="DK124" s="985"/>
      <c r="DL124" s="983">
        <v>8277043</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c r="A125" s="1059"/>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444</v>
      </c>
      <c r="CL125" s="1008"/>
      <c r="CM125" s="1008"/>
      <c r="CN125" s="1008"/>
      <c r="CO125" s="1009"/>
      <c r="CP125" s="940" t="s">
        <v>445</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c r="A126" s="1059"/>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5400</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c r="A127" s="1060"/>
      <c r="B127" s="948"/>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448</v>
      </c>
      <c r="AY127" s="1033"/>
      <c r="AZ127" s="1033"/>
      <c r="BA127" s="1033"/>
      <c r="BB127" s="1033"/>
      <c r="BC127" s="1033"/>
      <c r="BD127" s="1033"/>
      <c r="BE127" s="1034"/>
      <c r="BF127" s="1035" t="s">
        <v>449</v>
      </c>
      <c r="BG127" s="1033"/>
      <c r="BH127" s="1033"/>
      <c r="BI127" s="1033"/>
      <c r="BJ127" s="1033"/>
      <c r="BK127" s="1033"/>
      <c r="BL127" s="1034"/>
      <c r="BM127" s="1035" t="s">
        <v>450</v>
      </c>
      <c r="BN127" s="1033"/>
      <c r="BO127" s="1033"/>
      <c r="BP127" s="1033"/>
      <c r="BQ127" s="1033"/>
      <c r="BR127" s="1033"/>
      <c r="BS127" s="1034"/>
      <c r="BT127" s="1035" t="s">
        <v>451</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452</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c r="A128" s="1043" t="s">
        <v>453</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454</v>
      </c>
      <c r="X128" s="1045"/>
      <c r="Y128" s="1045"/>
      <c r="Z128" s="1046"/>
      <c r="AA128" s="1047">
        <v>23080</v>
      </c>
      <c r="AB128" s="1048"/>
      <c r="AC128" s="1048"/>
      <c r="AD128" s="1048"/>
      <c r="AE128" s="1049"/>
      <c r="AF128" s="1050">
        <v>35805</v>
      </c>
      <c r="AG128" s="1048"/>
      <c r="AH128" s="1048"/>
      <c r="AI128" s="1048"/>
      <c r="AJ128" s="1049"/>
      <c r="AK128" s="1050">
        <v>34608</v>
      </c>
      <c r="AL128" s="1048"/>
      <c r="AM128" s="1048"/>
      <c r="AN128" s="1048"/>
      <c r="AO128" s="1049"/>
      <c r="AP128" s="1051"/>
      <c r="AQ128" s="1052"/>
      <c r="AR128" s="1052"/>
      <c r="AS128" s="1052"/>
      <c r="AT128" s="1053"/>
      <c r="AU128" s="235"/>
      <c r="AV128" s="235"/>
      <c r="AW128" s="235"/>
      <c r="AX128" s="888" t="s">
        <v>455</v>
      </c>
      <c r="AY128" s="889"/>
      <c r="AZ128" s="889"/>
      <c r="BA128" s="889"/>
      <c r="BB128" s="889"/>
      <c r="BC128" s="889"/>
      <c r="BD128" s="889"/>
      <c r="BE128" s="890"/>
      <c r="BF128" s="1054" t="s">
        <v>111</v>
      </c>
      <c r="BG128" s="1055"/>
      <c r="BH128" s="1055"/>
      <c r="BI128" s="1055"/>
      <c r="BJ128" s="1055"/>
      <c r="BK128" s="1055"/>
      <c r="BL128" s="1056"/>
      <c r="BM128" s="1054">
        <v>13.01</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456</v>
      </c>
      <c r="CQ128" s="1037"/>
      <c r="CR128" s="1037"/>
      <c r="CS128" s="1037"/>
      <c r="CT128" s="1037"/>
      <c r="CU128" s="1037"/>
      <c r="CV128" s="1037"/>
      <c r="CW128" s="1037"/>
      <c r="CX128" s="1037"/>
      <c r="CY128" s="1037"/>
      <c r="CZ128" s="1037"/>
      <c r="DA128" s="1037"/>
      <c r="DB128" s="1037"/>
      <c r="DC128" s="1037"/>
      <c r="DD128" s="1037"/>
      <c r="DE128" s="1037"/>
      <c r="DF128" s="1038"/>
      <c r="DG128" s="1039" t="s">
        <v>111</v>
      </c>
      <c r="DH128" s="1040"/>
      <c r="DI128" s="1040"/>
      <c r="DJ128" s="1040"/>
      <c r="DK128" s="1040"/>
      <c r="DL128" s="1040" t="s">
        <v>111</v>
      </c>
      <c r="DM128" s="1040"/>
      <c r="DN128" s="1040"/>
      <c r="DO128" s="1040"/>
      <c r="DP128" s="1040"/>
      <c r="DQ128" s="1040" t="s">
        <v>111</v>
      </c>
      <c r="DR128" s="1040"/>
      <c r="DS128" s="1040"/>
      <c r="DT128" s="1040"/>
      <c r="DU128" s="1040"/>
      <c r="DV128" s="1041" t="s">
        <v>111</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457</v>
      </c>
      <c r="X129" s="1074"/>
      <c r="Y129" s="1074"/>
      <c r="Z129" s="1075"/>
      <c r="AA129" s="958">
        <v>12004949</v>
      </c>
      <c r="AB129" s="959"/>
      <c r="AC129" s="959"/>
      <c r="AD129" s="959"/>
      <c r="AE129" s="960"/>
      <c r="AF129" s="961">
        <v>12232638</v>
      </c>
      <c r="AG129" s="959"/>
      <c r="AH129" s="959"/>
      <c r="AI129" s="959"/>
      <c r="AJ129" s="960"/>
      <c r="AK129" s="961">
        <v>12380337</v>
      </c>
      <c r="AL129" s="959"/>
      <c r="AM129" s="959"/>
      <c r="AN129" s="959"/>
      <c r="AO129" s="960"/>
      <c r="AP129" s="1076"/>
      <c r="AQ129" s="1077"/>
      <c r="AR129" s="1077"/>
      <c r="AS129" s="1077"/>
      <c r="AT129" s="1078"/>
      <c r="AU129" s="237"/>
      <c r="AV129" s="237"/>
      <c r="AW129" s="237"/>
      <c r="AX129" s="1067" t="s">
        <v>458</v>
      </c>
      <c r="AY129" s="950"/>
      <c r="AZ129" s="950"/>
      <c r="BA129" s="950"/>
      <c r="BB129" s="950"/>
      <c r="BC129" s="950"/>
      <c r="BD129" s="950"/>
      <c r="BE129" s="951"/>
      <c r="BF129" s="1068" t="s">
        <v>111</v>
      </c>
      <c r="BG129" s="1069"/>
      <c r="BH129" s="1069"/>
      <c r="BI129" s="1069"/>
      <c r="BJ129" s="1069"/>
      <c r="BK129" s="1069"/>
      <c r="BL129" s="1070"/>
      <c r="BM129" s="1068">
        <v>18.010000000000002</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460</v>
      </c>
      <c r="X130" s="1074"/>
      <c r="Y130" s="1074"/>
      <c r="Z130" s="1075"/>
      <c r="AA130" s="958">
        <v>2024795</v>
      </c>
      <c r="AB130" s="959"/>
      <c r="AC130" s="959"/>
      <c r="AD130" s="959"/>
      <c r="AE130" s="960"/>
      <c r="AF130" s="961">
        <v>1973058</v>
      </c>
      <c r="AG130" s="959"/>
      <c r="AH130" s="959"/>
      <c r="AI130" s="959"/>
      <c r="AJ130" s="960"/>
      <c r="AK130" s="961">
        <v>2060727</v>
      </c>
      <c r="AL130" s="959"/>
      <c r="AM130" s="959"/>
      <c r="AN130" s="959"/>
      <c r="AO130" s="960"/>
      <c r="AP130" s="1076"/>
      <c r="AQ130" s="1077"/>
      <c r="AR130" s="1077"/>
      <c r="AS130" s="1077"/>
      <c r="AT130" s="1078"/>
      <c r="AU130" s="237"/>
      <c r="AV130" s="237"/>
      <c r="AW130" s="237"/>
      <c r="AX130" s="1067" t="s">
        <v>461</v>
      </c>
      <c r="AY130" s="950"/>
      <c r="AZ130" s="950"/>
      <c r="BA130" s="950"/>
      <c r="BB130" s="950"/>
      <c r="BC130" s="950"/>
      <c r="BD130" s="950"/>
      <c r="BE130" s="951"/>
      <c r="BF130" s="1104">
        <v>10.6</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462</v>
      </c>
      <c r="X131" s="1112"/>
      <c r="Y131" s="1112"/>
      <c r="Z131" s="1113"/>
      <c r="AA131" s="1005">
        <v>9980154</v>
      </c>
      <c r="AB131" s="984"/>
      <c r="AC131" s="984"/>
      <c r="AD131" s="984"/>
      <c r="AE131" s="985"/>
      <c r="AF131" s="983">
        <v>10259580</v>
      </c>
      <c r="AG131" s="984"/>
      <c r="AH131" s="984"/>
      <c r="AI131" s="984"/>
      <c r="AJ131" s="985"/>
      <c r="AK131" s="983">
        <v>10319610</v>
      </c>
      <c r="AL131" s="984"/>
      <c r="AM131" s="984"/>
      <c r="AN131" s="984"/>
      <c r="AO131" s="985"/>
      <c r="AP131" s="1114"/>
      <c r="AQ131" s="1115"/>
      <c r="AR131" s="1115"/>
      <c r="AS131" s="1115"/>
      <c r="AT131" s="1116"/>
      <c r="AU131" s="237"/>
      <c r="AV131" s="237"/>
      <c r="AW131" s="237"/>
      <c r="AX131" s="1086" t="s">
        <v>463</v>
      </c>
      <c r="AY131" s="1037"/>
      <c r="AZ131" s="1037"/>
      <c r="BA131" s="1037"/>
      <c r="BB131" s="1037"/>
      <c r="BC131" s="1037"/>
      <c r="BD131" s="1037"/>
      <c r="BE131" s="1038"/>
      <c r="BF131" s="1087">
        <v>64.599999999999994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464</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465</v>
      </c>
      <c r="W132" s="1097"/>
      <c r="X132" s="1097"/>
      <c r="Y132" s="1097"/>
      <c r="Z132" s="1098"/>
      <c r="AA132" s="1099">
        <v>12.02407298</v>
      </c>
      <c r="AB132" s="1100"/>
      <c r="AC132" s="1100"/>
      <c r="AD132" s="1100"/>
      <c r="AE132" s="1101"/>
      <c r="AF132" s="1102">
        <v>11.09974287</v>
      </c>
      <c r="AG132" s="1100"/>
      <c r="AH132" s="1100"/>
      <c r="AI132" s="1100"/>
      <c r="AJ132" s="1101"/>
      <c r="AK132" s="1102">
        <v>8.7989080980000001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466</v>
      </c>
      <c r="W133" s="1080"/>
      <c r="X133" s="1080"/>
      <c r="Y133" s="1080"/>
      <c r="Z133" s="1081"/>
      <c r="AA133" s="1082">
        <v>11.4</v>
      </c>
      <c r="AB133" s="1083"/>
      <c r="AC133" s="1083"/>
      <c r="AD133" s="1083"/>
      <c r="AE133" s="1084"/>
      <c r="AF133" s="1082">
        <v>11.5</v>
      </c>
      <c r="AG133" s="1083"/>
      <c r="AH133" s="1083"/>
      <c r="AI133" s="1083"/>
      <c r="AJ133" s="1084"/>
      <c r="AK133" s="1082">
        <v>10.6</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0" t="s">
        <v>469</v>
      </c>
      <c r="L7" s="256"/>
      <c r="M7" s="257" t="s">
        <v>470</v>
      </c>
      <c r="N7" s="258"/>
    </row>
    <row r="8" spans="1:16">
      <c r="A8" s="250"/>
      <c r="B8" s="246"/>
      <c r="C8" s="246"/>
      <c r="D8" s="246"/>
      <c r="E8" s="246"/>
      <c r="F8" s="246"/>
      <c r="G8" s="259"/>
      <c r="H8" s="260"/>
      <c r="I8" s="260"/>
      <c r="J8" s="261"/>
      <c r="K8" s="1121"/>
      <c r="L8" s="262" t="s">
        <v>471</v>
      </c>
      <c r="M8" s="263" t="s">
        <v>472</v>
      </c>
      <c r="N8" s="264" t="s">
        <v>473</v>
      </c>
    </row>
    <row r="9" spans="1:16">
      <c r="A9" s="250"/>
      <c r="B9" s="246"/>
      <c r="C9" s="246"/>
      <c r="D9" s="246"/>
      <c r="E9" s="246"/>
      <c r="F9" s="246"/>
      <c r="G9" s="1122" t="s">
        <v>474</v>
      </c>
      <c r="H9" s="1123"/>
      <c r="I9" s="1123"/>
      <c r="J9" s="1124"/>
      <c r="K9" s="265">
        <v>3034323</v>
      </c>
      <c r="L9" s="266">
        <v>55065</v>
      </c>
      <c r="M9" s="267">
        <v>62051</v>
      </c>
      <c r="N9" s="268">
        <v>-11.3</v>
      </c>
    </row>
    <row r="10" spans="1:16">
      <c r="A10" s="250"/>
      <c r="B10" s="246"/>
      <c r="C10" s="246"/>
      <c r="D10" s="246"/>
      <c r="E10" s="246"/>
      <c r="F10" s="246"/>
      <c r="G10" s="1122" t="s">
        <v>475</v>
      </c>
      <c r="H10" s="1123"/>
      <c r="I10" s="1123"/>
      <c r="J10" s="1124"/>
      <c r="K10" s="269">
        <v>572531</v>
      </c>
      <c r="L10" s="270">
        <v>10390</v>
      </c>
      <c r="M10" s="271">
        <v>5713</v>
      </c>
      <c r="N10" s="272">
        <v>81.900000000000006</v>
      </c>
    </row>
    <row r="11" spans="1:16" ht="13.5" customHeight="1">
      <c r="A11" s="250"/>
      <c r="B11" s="246"/>
      <c r="C11" s="246"/>
      <c r="D11" s="246"/>
      <c r="E11" s="246"/>
      <c r="F11" s="246"/>
      <c r="G11" s="1122" t="s">
        <v>476</v>
      </c>
      <c r="H11" s="1123"/>
      <c r="I11" s="1123"/>
      <c r="J11" s="1124"/>
      <c r="K11" s="269">
        <v>600574</v>
      </c>
      <c r="L11" s="270">
        <v>10899</v>
      </c>
      <c r="M11" s="271">
        <v>5796</v>
      </c>
      <c r="N11" s="272">
        <v>88</v>
      </c>
    </row>
    <row r="12" spans="1:16" ht="13.5" customHeight="1">
      <c r="A12" s="250"/>
      <c r="B12" s="246"/>
      <c r="C12" s="246"/>
      <c r="D12" s="246"/>
      <c r="E12" s="246"/>
      <c r="F12" s="246"/>
      <c r="G12" s="1122" t="s">
        <v>477</v>
      </c>
      <c r="H12" s="1123"/>
      <c r="I12" s="1123"/>
      <c r="J12" s="1124"/>
      <c r="K12" s="269" t="s">
        <v>478</v>
      </c>
      <c r="L12" s="270" t="s">
        <v>478</v>
      </c>
      <c r="M12" s="271">
        <v>1167</v>
      </c>
      <c r="N12" s="272" t="s">
        <v>478</v>
      </c>
    </row>
    <row r="13" spans="1:16" ht="13.5" customHeight="1">
      <c r="A13" s="250"/>
      <c r="B13" s="246"/>
      <c r="C13" s="246"/>
      <c r="D13" s="246"/>
      <c r="E13" s="246"/>
      <c r="F13" s="246"/>
      <c r="G13" s="1122" t="s">
        <v>479</v>
      </c>
      <c r="H13" s="1123"/>
      <c r="I13" s="1123"/>
      <c r="J13" s="1124"/>
      <c r="K13" s="269" t="s">
        <v>478</v>
      </c>
      <c r="L13" s="270" t="s">
        <v>478</v>
      </c>
      <c r="M13" s="271">
        <v>0</v>
      </c>
      <c r="N13" s="272" t="s">
        <v>478</v>
      </c>
    </row>
    <row r="14" spans="1:16" ht="13.5" customHeight="1">
      <c r="A14" s="250"/>
      <c r="B14" s="246"/>
      <c r="C14" s="246"/>
      <c r="D14" s="246"/>
      <c r="E14" s="246"/>
      <c r="F14" s="246"/>
      <c r="G14" s="1122" t="s">
        <v>480</v>
      </c>
      <c r="H14" s="1123"/>
      <c r="I14" s="1123"/>
      <c r="J14" s="1124"/>
      <c r="K14" s="269">
        <v>27777</v>
      </c>
      <c r="L14" s="270">
        <v>504</v>
      </c>
      <c r="M14" s="271">
        <v>2337</v>
      </c>
      <c r="N14" s="272">
        <v>-78.400000000000006</v>
      </c>
    </row>
    <row r="15" spans="1:16" ht="13.5" customHeight="1">
      <c r="A15" s="250"/>
      <c r="B15" s="246"/>
      <c r="C15" s="246"/>
      <c r="D15" s="246"/>
      <c r="E15" s="246"/>
      <c r="F15" s="246"/>
      <c r="G15" s="1122" t="s">
        <v>481</v>
      </c>
      <c r="H15" s="1123"/>
      <c r="I15" s="1123"/>
      <c r="J15" s="1124"/>
      <c r="K15" s="269">
        <v>129509</v>
      </c>
      <c r="L15" s="270">
        <v>2350</v>
      </c>
      <c r="M15" s="271">
        <v>1594</v>
      </c>
      <c r="N15" s="272">
        <v>47.4</v>
      </c>
    </row>
    <row r="16" spans="1:16">
      <c r="A16" s="250"/>
      <c r="B16" s="246"/>
      <c r="C16" s="246"/>
      <c r="D16" s="246"/>
      <c r="E16" s="246"/>
      <c r="F16" s="246"/>
      <c r="G16" s="1125" t="s">
        <v>482</v>
      </c>
      <c r="H16" s="1126"/>
      <c r="I16" s="1126"/>
      <c r="J16" s="1127"/>
      <c r="K16" s="270">
        <v>-205631</v>
      </c>
      <c r="L16" s="270">
        <v>-3732</v>
      </c>
      <c r="M16" s="271">
        <v>-5993</v>
      </c>
      <c r="N16" s="272">
        <v>-37.700000000000003</v>
      </c>
    </row>
    <row r="17" spans="1:16">
      <c r="A17" s="250"/>
      <c r="B17" s="246"/>
      <c r="C17" s="246"/>
      <c r="D17" s="246"/>
      <c r="E17" s="246"/>
      <c r="F17" s="246"/>
      <c r="G17" s="1125" t="s">
        <v>170</v>
      </c>
      <c r="H17" s="1126"/>
      <c r="I17" s="1126"/>
      <c r="J17" s="1127"/>
      <c r="K17" s="270">
        <v>4159083</v>
      </c>
      <c r="L17" s="270">
        <v>75477</v>
      </c>
      <c r="M17" s="271">
        <v>72665</v>
      </c>
      <c r="N17" s="272">
        <v>3.9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17" t="s">
        <v>487</v>
      </c>
      <c r="H21" s="1118"/>
      <c r="I21" s="1118"/>
      <c r="J21" s="1119"/>
      <c r="K21" s="282">
        <v>7.28</v>
      </c>
      <c r="L21" s="283">
        <v>7.22</v>
      </c>
      <c r="M21" s="284">
        <v>0.06</v>
      </c>
      <c r="N21" s="251"/>
      <c r="O21" s="285"/>
      <c r="P21" s="281"/>
    </row>
    <row r="22" spans="1:16" s="286" customFormat="1">
      <c r="A22" s="281"/>
      <c r="B22" s="251"/>
      <c r="C22" s="251"/>
      <c r="D22" s="251"/>
      <c r="E22" s="251"/>
      <c r="F22" s="251"/>
      <c r="G22" s="1117" t="s">
        <v>488</v>
      </c>
      <c r="H22" s="1118"/>
      <c r="I22" s="1118"/>
      <c r="J22" s="1119"/>
      <c r="K22" s="287">
        <v>99.9</v>
      </c>
      <c r="L22" s="288">
        <v>98.4</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0" t="s">
        <v>469</v>
      </c>
      <c r="L30" s="256"/>
      <c r="M30" s="257" t="s">
        <v>470</v>
      </c>
      <c r="N30" s="258"/>
    </row>
    <row r="31" spans="1:16">
      <c r="A31" s="250"/>
      <c r="B31" s="246"/>
      <c r="C31" s="246"/>
      <c r="D31" s="246"/>
      <c r="E31" s="246"/>
      <c r="F31" s="246"/>
      <c r="G31" s="259"/>
      <c r="H31" s="260"/>
      <c r="I31" s="260"/>
      <c r="J31" s="261"/>
      <c r="K31" s="1121"/>
      <c r="L31" s="262" t="s">
        <v>471</v>
      </c>
      <c r="M31" s="263" t="s">
        <v>472</v>
      </c>
      <c r="N31" s="264" t="s">
        <v>473</v>
      </c>
    </row>
    <row r="32" spans="1:16" ht="27" customHeight="1">
      <c r="A32" s="250"/>
      <c r="B32" s="246"/>
      <c r="C32" s="246"/>
      <c r="D32" s="246"/>
      <c r="E32" s="246"/>
      <c r="F32" s="246"/>
      <c r="G32" s="1133" t="s">
        <v>492</v>
      </c>
      <c r="H32" s="1134"/>
      <c r="I32" s="1134"/>
      <c r="J32" s="1135"/>
      <c r="K32" s="296">
        <v>2273177</v>
      </c>
      <c r="L32" s="296">
        <v>41252</v>
      </c>
      <c r="M32" s="297">
        <v>39687</v>
      </c>
      <c r="N32" s="298">
        <v>3.9</v>
      </c>
    </row>
    <row r="33" spans="1:16" ht="13.5" customHeight="1">
      <c r="A33" s="250"/>
      <c r="B33" s="246"/>
      <c r="C33" s="246"/>
      <c r="D33" s="246"/>
      <c r="E33" s="246"/>
      <c r="F33" s="246"/>
      <c r="G33" s="1133" t="s">
        <v>493</v>
      </c>
      <c r="H33" s="1134"/>
      <c r="I33" s="1134"/>
      <c r="J33" s="1135"/>
      <c r="K33" s="296" t="s">
        <v>478</v>
      </c>
      <c r="L33" s="296" t="s">
        <v>478</v>
      </c>
      <c r="M33" s="297" t="s">
        <v>478</v>
      </c>
      <c r="N33" s="298" t="s">
        <v>478</v>
      </c>
    </row>
    <row r="34" spans="1:16" ht="27" customHeight="1">
      <c r="A34" s="250"/>
      <c r="B34" s="246"/>
      <c r="C34" s="246"/>
      <c r="D34" s="246"/>
      <c r="E34" s="246"/>
      <c r="F34" s="246"/>
      <c r="G34" s="1133" t="s">
        <v>494</v>
      </c>
      <c r="H34" s="1134"/>
      <c r="I34" s="1134"/>
      <c r="J34" s="1135"/>
      <c r="K34" s="296" t="s">
        <v>478</v>
      </c>
      <c r="L34" s="296" t="s">
        <v>478</v>
      </c>
      <c r="M34" s="297">
        <v>56</v>
      </c>
      <c r="N34" s="298" t="s">
        <v>478</v>
      </c>
    </row>
    <row r="35" spans="1:16" ht="27" customHeight="1">
      <c r="A35" s="250"/>
      <c r="B35" s="246"/>
      <c r="C35" s="246"/>
      <c r="D35" s="246"/>
      <c r="E35" s="246"/>
      <c r="F35" s="246"/>
      <c r="G35" s="1133" t="s">
        <v>495</v>
      </c>
      <c r="H35" s="1134"/>
      <c r="I35" s="1134"/>
      <c r="J35" s="1135"/>
      <c r="K35" s="296">
        <v>447045</v>
      </c>
      <c r="L35" s="296">
        <v>8113</v>
      </c>
      <c r="M35" s="297">
        <v>13696</v>
      </c>
      <c r="N35" s="298">
        <v>-40.799999999999997</v>
      </c>
    </row>
    <row r="36" spans="1:16" ht="27" customHeight="1">
      <c r="A36" s="250"/>
      <c r="B36" s="246"/>
      <c r="C36" s="246"/>
      <c r="D36" s="246"/>
      <c r="E36" s="246"/>
      <c r="F36" s="246"/>
      <c r="G36" s="1133" t="s">
        <v>496</v>
      </c>
      <c r="H36" s="1134"/>
      <c r="I36" s="1134"/>
      <c r="J36" s="1135"/>
      <c r="K36" s="296">
        <v>282739</v>
      </c>
      <c r="L36" s="296">
        <v>5131</v>
      </c>
      <c r="M36" s="297">
        <v>1733</v>
      </c>
      <c r="N36" s="298">
        <v>196.1</v>
      </c>
    </row>
    <row r="37" spans="1:16" ht="13.5" customHeight="1">
      <c r="A37" s="250"/>
      <c r="B37" s="246"/>
      <c r="C37" s="246"/>
      <c r="D37" s="246"/>
      <c r="E37" s="246"/>
      <c r="F37" s="246"/>
      <c r="G37" s="1133" t="s">
        <v>497</v>
      </c>
      <c r="H37" s="1134"/>
      <c r="I37" s="1134"/>
      <c r="J37" s="1135"/>
      <c r="K37" s="296" t="s">
        <v>478</v>
      </c>
      <c r="L37" s="296" t="s">
        <v>478</v>
      </c>
      <c r="M37" s="297">
        <v>790</v>
      </c>
      <c r="N37" s="298" t="s">
        <v>478</v>
      </c>
    </row>
    <row r="38" spans="1:16" ht="27" customHeight="1">
      <c r="A38" s="250"/>
      <c r="B38" s="246"/>
      <c r="C38" s="246"/>
      <c r="D38" s="246"/>
      <c r="E38" s="246"/>
      <c r="F38" s="246"/>
      <c r="G38" s="1136" t="s">
        <v>498</v>
      </c>
      <c r="H38" s="1137"/>
      <c r="I38" s="1137"/>
      <c r="J38" s="1138"/>
      <c r="K38" s="299">
        <v>387</v>
      </c>
      <c r="L38" s="299">
        <v>7</v>
      </c>
      <c r="M38" s="300">
        <v>1</v>
      </c>
      <c r="N38" s="301">
        <v>600</v>
      </c>
      <c r="O38" s="295"/>
    </row>
    <row r="39" spans="1:16">
      <c r="A39" s="250"/>
      <c r="B39" s="246"/>
      <c r="C39" s="246"/>
      <c r="D39" s="246"/>
      <c r="E39" s="246"/>
      <c r="F39" s="246"/>
      <c r="G39" s="1136" t="s">
        <v>499</v>
      </c>
      <c r="H39" s="1137"/>
      <c r="I39" s="1137"/>
      <c r="J39" s="1138"/>
      <c r="K39" s="302">
        <v>-34608</v>
      </c>
      <c r="L39" s="302">
        <v>-628</v>
      </c>
      <c r="M39" s="303">
        <v>-5521</v>
      </c>
      <c r="N39" s="304">
        <v>-88.6</v>
      </c>
      <c r="O39" s="295"/>
    </row>
    <row r="40" spans="1:16" ht="27" customHeight="1">
      <c r="A40" s="250"/>
      <c r="B40" s="246"/>
      <c r="C40" s="246"/>
      <c r="D40" s="246"/>
      <c r="E40" s="246"/>
      <c r="F40" s="246"/>
      <c r="G40" s="1133" t="s">
        <v>500</v>
      </c>
      <c r="H40" s="1134"/>
      <c r="I40" s="1134"/>
      <c r="J40" s="1135"/>
      <c r="K40" s="302">
        <v>-2060727</v>
      </c>
      <c r="L40" s="302">
        <v>-37397</v>
      </c>
      <c r="M40" s="303">
        <v>-35785</v>
      </c>
      <c r="N40" s="304">
        <v>4.5</v>
      </c>
      <c r="O40" s="295"/>
    </row>
    <row r="41" spans="1:16">
      <c r="A41" s="250"/>
      <c r="B41" s="246"/>
      <c r="C41" s="246"/>
      <c r="D41" s="246"/>
      <c r="E41" s="246"/>
      <c r="F41" s="246"/>
      <c r="G41" s="1139" t="s">
        <v>281</v>
      </c>
      <c r="H41" s="1140"/>
      <c r="I41" s="1140"/>
      <c r="J41" s="1141"/>
      <c r="K41" s="296">
        <v>908013</v>
      </c>
      <c r="L41" s="302">
        <v>16478</v>
      </c>
      <c r="M41" s="303">
        <v>14658</v>
      </c>
      <c r="N41" s="304">
        <v>12.4</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28" t="s">
        <v>469</v>
      </c>
      <c r="J49" s="1130" t="s">
        <v>504</v>
      </c>
      <c r="K49" s="1131"/>
      <c r="L49" s="1131"/>
      <c r="M49" s="1131"/>
      <c r="N49" s="1132"/>
    </row>
    <row r="50" spans="1:14">
      <c r="A50" s="250"/>
      <c r="B50" s="246"/>
      <c r="C50" s="246"/>
      <c r="D50" s="246"/>
      <c r="E50" s="246"/>
      <c r="F50" s="246"/>
      <c r="G50" s="314"/>
      <c r="H50" s="315"/>
      <c r="I50" s="1129"/>
      <c r="J50" s="316" t="s">
        <v>505</v>
      </c>
      <c r="K50" s="317" t="s">
        <v>506</v>
      </c>
      <c r="L50" s="318" t="s">
        <v>507</v>
      </c>
      <c r="M50" s="319" t="s">
        <v>508</v>
      </c>
      <c r="N50" s="320" t="s">
        <v>509</v>
      </c>
    </row>
    <row r="51" spans="1:14">
      <c r="A51" s="250"/>
      <c r="B51" s="246"/>
      <c r="C51" s="246"/>
      <c r="D51" s="246"/>
      <c r="E51" s="246"/>
      <c r="F51" s="246"/>
      <c r="G51" s="312" t="s">
        <v>510</v>
      </c>
      <c r="H51" s="313"/>
      <c r="I51" s="321">
        <v>1245240</v>
      </c>
      <c r="J51" s="322">
        <v>22661</v>
      </c>
      <c r="K51" s="323">
        <v>-41.3</v>
      </c>
      <c r="L51" s="324">
        <v>52678</v>
      </c>
      <c r="M51" s="325">
        <v>1.9</v>
      </c>
      <c r="N51" s="326">
        <v>-43.2</v>
      </c>
    </row>
    <row r="52" spans="1:14">
      <c r="A52" s="250"/>
      <c r="B52" s="246"/>
      <c r="C52" s="246"/>
      <c r="D52" s="246"/>
      <c r="E52" s="246"/>
      <c r="F52" s="246"/>
      <c r="G52" s="327"/>
      <c r="H52" s="328" t="s">
        <v>511</v>
      </c>
      <c r="I52" s="329">
        <v>809750</v>
      </c>
      <c r="J52" s="330">
        <v>14736</v>
      </c>
      <c r="K52" s="331">
        <v>-12.5</v>
      </c>
      <c r="L52" s="332">
        <v>30185</v>
      </c>
      <c r="M52" s="333">
        <v>12.2</v>
      </c>
      <c r="N52" s="334">
        <v>-24.7</v>
      </c>
    </row>
    <row r="53" spans="1:14">
      <c r="A53" s="250"/>
      <c r="B53" s="246"/>
      <c r="C53" s="246"/>
      <c r="D53" s="246"/>
      <c r="E53" s="246"/>
      <c r="F53" s="246"/>
      <c r="G53" s="312" t="s">
        <v>512</v>
      </c>
      <c r="H53" s="313"/>
      <c r="I53" s="321">
        <v>2438725</v>
      </c>
      <c r="J53" s="322">
        <v>44427</v>
      </c>
      <c r="K53" s="323">
        <v>96.1</v>
      </c>
      <c r="L53" s="324">
        <v>69560</v>
      </c>
      <c r="M53" s="325">
        <v>32</v>
      </c>
      <c r="N53" s="326">
        <v>64.099999999999994</v>
      </c>
    </row>
    <row r="54" spans="1:14">
      <c r="A54" s="250"/>
      <c r="B54" s="246"/>
      <c r="C54" s="246"/>
      <c r="D54" s="246"/>
      <c r="E54" s="246"/>
      <c r="F54" s="246"/>
      <c r="G54" s="327"/>
      <c r="H54" s="328" t="s">
        <v>511</v>
      </c>
      <c r="I54" s="329">
        <v>1654512</v>
      </c>
      <c r="J54" s="330">
        <v>30141</v>
      </c>
      <c r="K54" s="331">
        <v>104.5</v>
      </c>
      <c r="L54" s="332">
        <v>35305</v>
      </c>
      <c r="M54" s="333">
        <v>17</v>
      </c>
      <c r="N54" s="334">
        <v>87.5</v>
      </c>
    </row>
    <row r="55" spans="1:14">
      <c r="A55" s="250"/>
      <c r="B55" s="246"/>
      <c r="C55" s="246"/>
      <c r="D55" s="246"/>
      <c r="E55" s="246"/>
      <c r="F55" s="246"/>
      <c r="G55" s="312" t="s">
        <v>513</v>
      </c>
      <c r="H55" s="313"/>
      <c r="I55" s="321">
        <v>3989277</v>
      </c>
      <c r="J55" s="322">
        <v>72594</v>
      </c>
      <c r="K55" s="323">
        <v>63.4</v>
      </c>
      <c r="L55" s="324">
        <v>65988</v>
      </c>
      <c r="M55" s="325">
        <v>-5.0999999999999996</v>
      </c>
      <c r="N55" s="326">
        <v>68.5</v>
      </c>
    </row>
    <row r="56" spans="1:14">
      <c r="A56" s="250"/>
      <c r="B56" s="246"/>
      <c r="C56" s="246"/>
      <c r="D56" s="246"/>
      <c r="E56" s="246"/>
      <c r="F56" s="246"/>
      <c r="G56" s="327"/>
      <c r="H56" s="328" t="s">
        <v>511</v>
      </c>
      <c r="I56" s="329">
        <v>2530600</v>
      </c>
      <c r="J56" s="330">
        <v>46050</v>
      </c>
      <c r="K56" s="331">
        <v>52.8</v>
      </c>
      <c r="L56" s="332">
        <v>36473</v>
      </c>
      <c r="M56" s="333">
        <v>3.3</v>
      </c>
      <c r="N56" s="334">
        <v>49.5</v>
      </c>
    </row>
    <row r="57" spans="1:14">
      <c r="A57" s="250"/>
      <c r="B57" s="246"/>
      <c r="C57" s="246"/>
      <c r="D57" s="246"/>
      <c r="E57" s="246"/>
      <c r="F57" s="246"/>
      <c r="G57" s="312" t="s">
        <v>514</v>
      </c>
      <c r="H57" s="313"/>
      <c r="I57" s="321">
        <v>3700282</v>
      </c>
      <c r="J57" s="322">
        <v>67473</v>
      </c>
      <c r="K57" s="323">
        <v>-7.1</v>
      </c>
      <c r="L57" s="324">
        <v>54227</v>
      </c>
      <c r="M57" s="325">
        <v>-17.8</v>
      </c>
      <c r="N57" s="326">
        <v>10.7</v>
      </c>
    </row>
    <row r="58" spans="1:14">
      <c r="A58" s="250"/>
      <c r="B58" s="246"/>
      <c r="C58" s="246"/>
      <c r="D58" s="246"/>
      <c r="E58" s="246"/>
      <c r="F58" s="246"/>
      <c r="G58" s="327"/>
      <c r="H58" s="328" t="s">
        <v>511</v>
      </c>
      <c r="I58" s="329">
        <v>2696641</v>
      </c>
      <c r="J58" s="330">
        <v>49172</v>
      </c>
      <c r="K58" s="331">
        <v>6.8</v>
      </c>
      <c r="L58" s="332">
        <v>29694</v>
      </c>
      <c r="M58" s="333">
        <v>-18.600000000000001</v>
      </c>
      <c r="N58" s="334">
        <v>25.4</v>
      </c>
    </row>
    <row r="59" spans="1:14">
      <c r="A59" s="250"/>
      <c r="B59" s="246"/>
      <c r="C59" s="246"/>
      <c r="D59" s="246"/>
      <c r="E59" s="246"/>
      <c r="F59" s="246"/>
      <c r="G59" s="312" t="s">
        <v>515</v>
      </c>
      <c r="H59" s="313"/>
      <c r="I59" s="321">
        <v>3585792</v>
      </c>
      <c r="J59" s="322">
        <v>65073</v>
      </c>
      <c r="K59" s="323">
        <v>-3.6</v>
      </c>
      <c r="L59" s="324">
        <v>57295</v>
      </c>
      <c r="M59" s="325">
        <v>5.7</v>
      </c>
      <c r="N59" s="326">
        <v>-9.3000000000000007</v>
      </c>
    </row>
    <row r="60" spans="1:14">
      <c r="A60" s="250"/>
      <c r="B60" s="246"/>
      <c r="C60" s="246"/>
      <c r="D60" s="246"/>
      <c r="E60" s="246"/>
      <c r="F60" s="246"/>
      <c r="G60" s="327"/>
      <c r="H60" s="328" t="s">
        <v>511</v>
      </c>
      <c r="I60" s="335">
        <v>1709041</v>
      </c>
      <c r="J60" s="330">
        <v>31015</v>
      </c>
      <c r="K60" s="331">
        <v>-36.9</v>
      </c>
      <c r="L60" s="332">
        <v>32771</v>
      </c>
      <c r="M60" s="333">
        <v>10.4</v>
      </c>
      <c r="N60" s="334">
        <v>-47.3</v>
      </c>
    </row>
    <row r="61" spans="1:14">
      <c r="A61" s="250"/>
      <c r="B61" s="246"/>
      <c r="C61" s="246"/>
      <c r="D61" s="246"/>
      <c r="E61" s="246"/>
      <c r="F61" s="246"/>
      <c r="G61" s="312" t="s">
        <v>516</v>
      </c>
      <c r="H61" s="336"/>
      <c r="I61" s="337">
        <v>2991863</v>
      </c>
      <c r="J61" s="338">
        <v>54446</v>
      </c>
      <c r="K61" s="339">
        <v>21.5</v>
      </c>
      <c r="L61" s="340">
        <v>59950</v>
      </c>
      <c r="M61" s="341">
        <v>3.3</v>
      </c>
      <c r="N61" s="326">
        <v>18.2</v>
      </c>
    </row>
    <row r="62" spans="1:14">
      <c r="A62" s="250"/>
      <c r="B62" s="246"/>
      <c r="C62" s="246"/>
      <c r="D62" s="246"/>
      <c r="E62" s="246"/>
      <c r="F62" s="246"/>
      <c r="G62" s="327"/>
      <c r="H62" s="328" t="s">
        <v>511</v>
      </c>
      <c r="I62" s="329">
        <v>1880109</v>
      </c>
      <c r="J62" s="330">
        <v>34223</v>
      </c>
      <c r="K62" s="331">
        <v>22.9</v>
      </c>
      <c r="L62" s="332">
        <v>32886</v>
      </c>
      <c r="M62" s="333">
        <v>4.9000000000000004</v>
      </c>
      <c r="N62" s="334">
        <v>18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2" t="s">
        <v>3</v>
      </c>
      <c r="D47" s="1142"/>
      <c r="E47" s="1143"/>
      <c r="F47" s="11">
        <v>13.55</v>
      </c>
      <c r="G47" s="12">
        <v>14.14</v>
      </c>
      <c r="H47" s="12">
        <v>13.45</v>
      </c>
      <c r="I47" s="12">
        <v>13.06</v>
      </c>
      <c r="J47" s="13">
        <v>10.57</v>
      </c>
    </row>
    <row r="48" spans="2:10" ht="57.75" customHeight="1">
      <c r="B48" s="14"/>
      <c r="C48" s="1144" t="s">
        <v>4</v>
      </c>
      <c r="D48" s="1144"/>
      <c r="E48" s="1145"/>
      <c r="F48" s="15">
        <v>4.01</v>
      </c>
      <c r="G48" s="16">
        <v>3.37</v>
      </c>
      <c r="H48" s="16">
        <v>2.83</v>
      </c>
      <c r="I48" s="16">
        <v>2.77</v>
      </c>
      <c r="J48" s="17">
        <v>2.5</v>
      </c>
    </row>
    <row r="49" spans="2:10" ht="57.75" customHeight="1" thickBot="1">
      <c r="B49" s="18"/>
      <c r="C49" s="1146" t="s">
        <v>5</v>
      </c>
      <c r="D49" s="1146"/>
      <c r="E49" s="1147"/>
      <c r="F49" s="19">
        <v>0.75</v>
      </c>
      <c r="G49" s="20" t="s">
        <v>523</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2018-03-22T02:14:53Z</cp:lastPrinted>
  <dcterms:created xsi:type="dcterms:W3CDTF">2018-01-24T05:24:46Z</dcterms:created>
  <dcterms:modified xsi:type="dcterms:W3CDTF">2018-03-27T05:03:06Z</dcterms:modified>
  <cp:category/>
</cp:coreProperties>
</file>