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nfile1\groups\（湖南市）財政課\01 財政担当\09 財政分析\01 財政状況資料集（財政比較・歳出比較分析表）\ホームページ掲載\"/>
    </mc:Choice>
  </mc:AlternateContent>
  <bookViews>
    <workbookView xWindow="0" yWindow="0" windowWidth="28800" windowHeight="11550" tabRatio="9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<sst xmlns="http://schemas.openxmlformats.org/spreadsheetml/2006/main" count="1067" uniqueCount="609">
  <si>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</si>
  <si>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</si>
  <si>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</si>
  <si>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</si>
  <si>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</si>
  <si>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</si>
  <si>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</si>
  <si>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</si>
  <si>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</si>
  <si>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</si>
  <si>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</si>
  <si>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</si>
  <si>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</si>
  <si>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</si>
  <si>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</si>
  <si>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</si>
  <si>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</si>
  <si>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</si>
  <si>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</si>
  <si>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</si>
  <si>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</si>
  <si>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</si>
  <si>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</si>
  <si>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</si>
  <si>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</si>
  <si>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</si>
  <si>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</si>
  <si>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</si>
  <si>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</si>
  <si>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</si>
  <si>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</si>
  <si>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</si>
  <si>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</si>
  <si>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</si>
  <si>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</si>
  <si>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</si>
  <si>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</si>
  <si>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</si>
  <si>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</si>
  <si>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</si>
  <si>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</si>
  <si>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</si>
  <si>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</si>
  <si>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</si>
  <si>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</si>
  <si>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</si>
  <si>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</si>
  <si>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</si>
  <si>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</si>
  <si>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</si>
  <si>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</si>
  <si>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</si>
  <si>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</si>
  <si>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</si>
  <si>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</si>
  <si>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</si>
  <si>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</si>
  <si>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</si>
  <si>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</si>
  <si>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</si>
  <si>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</si>
  <si>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</si>
  <si>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</si>
  <si>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</si>
  <si>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</si>
  <si>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</si>
  <si>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</si>
  <si>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</si>
  <si>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</si>
  <si>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</si>
  <si>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</si>
  <si>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</si>
  <si>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</si>
  <si>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</si>
  <si>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</si>
  <si>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</si>
  <si>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</si>
  <si>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</si>
  <si>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</si>
  <si>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</si>
  <si>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</si>
  <si>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</si>
  <si>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</si>
  <si>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</si>
  <si>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</si>
  <si>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</si>
  <si>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</si>
  <si>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</si>
  <si>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</si>
  <si>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</si>
  <si>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</si>
  <si>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</si>
  <si>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</si>
  <si>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</si>
  <si>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</si>
  <si>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</si>
  <si>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</si>
  <si>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</si>
  <si>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湖南市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</si>
  <si>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</si>
  <si>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</si>
  <si>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</si>
  <si>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</si>
  <si>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</si>
  <si>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</si>
  <si>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</si>
  <si>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</si>
  <si>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</si>
  <si>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</si>
  <si>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</si>
  <si>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</si>
  <si>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</si>
  <si>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</si>
  <si>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</si>
  <si>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</si>
  <si>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</si>
  <si>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</si>
  <si>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</si>
  <si>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</si>
  <si>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</si>
  <si>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</si>
  <si>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</si>
  <si>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</si>
  <si>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</si>
  <si>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</si>
  <si>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</si>
  <si>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</si>
  <si>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</si>
  <si>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</si>
  <si>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</si>
  <si>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</si>
  <si>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</si>
  <si>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</si>
  <si>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</si>
  <si>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</si>
  <si>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</si>
  <si>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</si>
  <si>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</si>
  <si>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</si>
  <si>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</si>
  <si>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</si>
  <si>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</si>
  <si>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</si>
  <si>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</si>
  <si>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</si>
  <si>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</si>
  <si>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</si>
  <si>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</si>
  <si>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</si>
  <si>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</si>
  <si>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</si>
  <si>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</si>
  <si>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</si>
  <si>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</si>
  <si>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</si>
  <si>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</si>
  <si>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</si>
  <si>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</si>
  <si>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</si>
  <si>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</si>
  <si>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</si>
  <si>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</si>
  <si>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</si>
  <si>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</si>
  <si>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</si>
  <si>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</si>
  <si>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</si>
  <si>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</si>
  <si>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</si>
  <si>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</si>
  <si>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</si>
  <si>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</si>
  <si>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</si>
  <si>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</si>
  <si>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</si>
  <si>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</si>
  <si>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</si>
  <si>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</si>
  <si>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</si>
  <si>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</si>
  <si>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</si>
  <si>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</si>
  <si>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</si>
  <si>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</si>
  <si>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</si>
  <si>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</si>
  <si>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</si>
  <si>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</si>
  <si>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</si>
  <si>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</si>
  <si>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</si>
  <si>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</si>
  <si>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</si>
  <si>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</si>
  <si>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</si>
  <si>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</si>
  <si>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</si>
  <si>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</si>
  <si>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</si>
  <si>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</si>
  <si>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</si>
  <si>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</si>
  <si>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</si>
  <si>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</si>
  <si>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</si>
  <si>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</si>
  <si>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</si>
  <si>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</si>
  <si>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</si>
  <si>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</si>
  <si>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</si>
  <si>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</si>
  <si>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</si>
  <si>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</si>
  <si>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</si>
  <si>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</si>
  <si>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滋賀県湖南市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</si>
  <si>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</si>
  <si>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</si>
  <si>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</si>
  <si>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</si>
  <si>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</si>
  <si>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</si>
  <si>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</si>
  <si>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</si>
  <si>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</si>
  <si>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</si>
  <si>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</si>
  <si>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</si>
  <si>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</si>
  <si>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</si>
  <si>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</si>
  <si>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</si>
  <si>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</si>
  <si>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</si>
  <si>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</si>
  <si>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</si>
  <si>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</si>
  <si>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</si>
  <si>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</si>
  <si>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</si>
  <si>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</si>
  <si>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</si>
  <si>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</si>
  <si>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</si>
  <si>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</si>
  <si>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</si>
  <si>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</si>
  <si>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</si>
  <si>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</si>
  <si>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</si>
  <si>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</si>
  <si>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</si>
  <si>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</si>
  <si>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</si>
  <si>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</si>
  <si>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</si>
  <si>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</si>
  <si>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</si>
  <si>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</si>
  <si>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</si>
  <si>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</si>
  <si>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</si>
  <si>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</si>
  <si>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</si>
  <si>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</si>
  <si>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</si>
  <si>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</si>
  <si>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</si>
  <si>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</si>
  <si>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</si>
  <si>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</si>
  <si>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</si>
  <si>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</si>
  <si>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</si>
  <si>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</si>
  <si>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</si>
  <si>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</si>
  <si>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</si>
  <si>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</si>
  <si>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</si>
  <si>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</si>
  <si>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</si>
  <si>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</si>
  <si>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</si>
  <si>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</si>
  <si>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</si>
  <si>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</si>
  <si>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</si>
  <si>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</si>
  <si>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</si>
  <si>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</si>
  <si>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</si>
  <si>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</si>
  <si>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</si>
  <si>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</si>
  <si>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</si>
  <si>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</si>
  <si>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</si>
  <si>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</si>
  <si>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</si>
  <si>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</si>
  <si>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</si>
  <si>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</si>
  <si>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</si>
  <si>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</si>
  <si>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</si>
  <si>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</si>
  <si>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</si>
  <si>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</si>
  <si>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</si>
  <si>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</si>
  <si>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</si>
  <si>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</si>
  <si>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</si>
  <si>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</si>
  <si>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</si>
  <si>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</si>
  <si>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</si>
  <si>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</si>
  <si>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</si>
  <si>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</si>
  <si>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</si>
  <si>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</si>
  <si>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</si>
  <si>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</si>
  <si>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</si>
  <si>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</si>
  <si>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</si>
  <si>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</si>
  <si>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</si>
  <si>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</si>
  <si>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</si>
  <si>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</si>
  <si>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</si>
  <si>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</si>
  <si>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</si>
  <si>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</si>
  <si>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</si>
  <si>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</si>
  <si>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</si>
  <si>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</si>
  <si>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</si>
  <si>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</si>
  <si>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</si>
  <si>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</si>
  <si>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</si>
  <si>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</si>
  <si>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</si>
  <si>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</si>
  <si>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</si>
  <si>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</si>
  <si>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</si>
  <si>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</si>
  <si>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</si>
  <si>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</si>
  <si>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</si>
  <si>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</si>
  <si>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</si>
  <si>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</si>
  <si>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</si>
  <si>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</si>
  <si>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</si>
  <si>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</si>
  <si>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</si>
  <si>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滋賀県湖南市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</si>
  <si>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</si>
  <si>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</si>
  <si>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</si>
  <si>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</si>
  <si>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</si>
  <si>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</si>
  <si>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</si>
  <si>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</si>
  <si>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</si>
  <si>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</si>
  <si>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</si>
  <si>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</si>
  <si>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</si>
  <si>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</si>
  <si>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</si>
  <si>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</si>
  <si>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</si>
  <si>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</si>
  <si>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</si>
  <si>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</si>
  <si>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</si>
  <si>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</si>
  <si>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</si>
  <si>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</si>
  <si>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</si>
  <si>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</si>
  <si>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</si>
  <si>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</si>
  <si>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</si>
  <si>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</si>
  <si>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</si>
  <si>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</si>
  <si>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</si>
  <si>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</si>
  <si>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</si>
  <si>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</si>
  <si>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</si>
  <si>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</si>
  <si>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訪問看護ステーション事業特別会計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</si>
  <si>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</si>
  <si>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</si>
  <si>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</si>
  <si>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</si>
  <si>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</si>
  <si>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</si>
  <si>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</si>
  <si>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</si>
  <si>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</si>
  <si>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</si>
  <si>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</si>
  <si>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</si>
  <si>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</si>
  <si>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</si>
  <si>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</si>
  <si>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</si>
  <si>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</si>
  <si>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</si>
  <si>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</si>
  <si>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</si>
  <si>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</si>
  <si>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</si>
  <si>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</si>
  <si>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</si>
  <si>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</si>
  <si>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</si>
  <si>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</si>
  <si>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</si>
  <si>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</si>
  <si>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</si>
  <si>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</si>
  <si>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</si>
  <si>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</si>
  <si>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</si>
  <si>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</si>
  <si>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</si>
  <si>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</si>
  <si>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</si>
  <si>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</si>
  <si>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</si>
  <si>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</si>
  <si>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</si>
  <si>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</si>
  <si>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</si>
  <si>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</si>
  <si>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</si>
  <si>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</si>
  <si>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</si>
  <si>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</si>
  <si>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</si>
  <si>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</si>
  <si>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</si>
  <si>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</si>
  <si>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</si>
  <si>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</si>
  <si>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</si>
  <si>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</si>
  <si>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</si>
  <si>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</si>
  <si>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</si>
  <si>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</si>
  <si>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</si>
  <si>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</si>
  <si>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</si>
  <si>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</si>
  <si>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</si>
  <si>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</si>
  <si>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</si>
  <si>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</si>
  <si>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</si>
  <si>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</si>
  <si>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</si>
  <si>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</si>
  <si>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</si>
  <si>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</si>
  <si>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</si>
  <si>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</si>
  <si>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</si>
  <si>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</si>
  <si>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t>
    <phoneticPr fontId="5"/>
  </si>
  <si>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</si>
  <si>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</si>
  <si>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</si>
  <si>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</si>
  <si>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</si>
  <si>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</si>
  <si>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</si>
  <si>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</si>
  <si>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</si>
  <si>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</si>
  <si>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</si>
  <si>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</si>
  <si>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</si>
  <si>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</si>
  <si>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</si>
  <si>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</si>
  <si>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</si>
  <si>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</si>
  <si>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</si>
  <si>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</si>
  <si>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</si>
  <si>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</si>
  <si>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</si>
  <si>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</si>
  <si>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</si>
  <si>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</si>
  <si>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</si>
  <si>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</si>
  <si>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</si>
  <si>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</si>
  <si>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</si>
  <si>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</si>
  <si>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</si>
  <si>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</si>
  <si>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</si>
  <si>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</si>
  <si>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</si>
  <si>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</si>
  <si>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</si>
  <si>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</si>
  <si>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</si>
  <si>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</si>
  <si>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</si>
  <si>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</si>
  <si>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</si>
  <si>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</si>
  <si>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</si>
  <si>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</si>
  <si>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</si>
  <si>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</si>
  <si>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</si>
  <si>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</si>
  <si>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</si>
  <si>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</si>
  <si>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</si>
  <si>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</si>
  <si>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</si>
  <si>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</si>
  <si>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</si>
  <si>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</si>
  <si>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</si>
  <si>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</si>
  <si>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</si>
  <si>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</si>
  <si>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</si>
  <si>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</si>
  <si>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</si>
  <si>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</si>
  <si>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</si>
  <si>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</si>
  <si>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</si>
  <si>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</si>
  <si>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</si>
  <si>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</si>
  <si>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</si>
  <si>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</si>
  <si>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</si>
  <si>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</si>
  <si>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</si>
  <si>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</si>
  <si>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3.36</t>
  </si>
  <si>
    <t>▲ 2.20</t>
  </si>
  <si>
    <t>▲ 4.58</t>
  </si>
  <si>
    <t>▲ 1.22</t>
  </si>
  <si>
    <t>水道事業会計</t>
  </si>
  <si>
    <t>一般会計</t>
  </si>
  <si>
    <t>国民健康保険特別会計</t>
  </si>
  <si>
    <t>下水道事業会計</t>
  </si>
  <si>
    <t>国民健康保険診療所特別会計</t>
  </si>
  <si>
    <t>介護保険特別会計</t>
  </si>
  <si>
    <t>後期高齢者医療特別会計</t>
  </si>
  <si>
    <t>訪問看護ステーション事業特別会計</t>
  </si>
  <si>
    <t>▲ 0.02</t>
  </si>
  <si>
    <t>▲ 0.00</t>
  </si>
  <si>
    <t>その他会計（赤字）</t>
  </si>
  <si>
    <t>▲ 0.14</t>
  </si>
  <si>
    <t>その他会計（黒字）</t>
  </si>
  <si>
    <t>H25末</t>
    <phoneticPr fontId="5"/>
  </si>
  <si>
    <t>H26末</t>
    <phoneticPr fontId="5"/>
  </si>
  <si>
    <t>H27末</t>
    <phoneticPr fontId="5"/>
  </si>
  <si>
    <t>H28末</t>
    <phoneticPr fontId="5"/>
  </si>
  <si>
    <t>H29末</t>
    <phoneticPr fontId="5"/>
  </si>
  <si>
    <t>-</t>
    <phoneticPr fontId="2"/>
  </si>
  <si>
    <t>-</t>
    <phoneticPr fontId="2"/>
  </si>
  <si>
    <t>滋賀県市町村職員退職手当組合　一般会計</t>
    <rPh sb="0" eb="3">
      <t>シガケン</t>
    </rPh>
    <rPh sb="3" eb="6">
      <t>シチョウソン</t>
    </rPh>
    <rPh sb="6" eb="8">
      <t>ショクイン</t>
    </rPh>
    <rPh sb="8" eb="10">
      <t>タイショク</t>
    </rPh>
    <rPh sb="10" eb="12">
      <t>テアテ</t>
    </rPh>
    <rPh sb="12" eb="14">
      <t>クミアイ</t>
    </rPh>
    <rPh sb="15" eb="17">
      <t>イッパン</t>
    </rPh>
    <rPh sb="17" eb="19">
      <t>カイケイ</t>
    </rPh>
    <phoneticPr fontId="18"/>
  </si>
  <si>
    <t>公立甲賀病院組合　一般会計</t>
    <rPh sb="0" eb="2">
      <t>コウリツ</t>
    </rPh>
    <rPh sb="2" eb="4">
      <t>コウカ</t>
    </rPh>
    <rPh sb="4" eb="6">
      <t>ビョウイン</t>
    </rPh>
    <rPh sb="6" eb="8">
      <t>クミアイ</t>
    </rPh>
    <rPh sb="9" eb="11">
      <t>イッパン</t>
    </rPh>
    <rPh sb="11" eb="13">
      <t>カイケイ</t>
    </rPh>
    <phoneticPr fontId="18"/>
  </si>
  <si>
    <t>公立甲賀病院組合　病院事業会計</t>
    <rPh sb="0" eb="2">
      <t>コウリツ</t>
    </rPh>
    <rPh sb="2" eb="4">
      <t>コウカ</t>
    </rPh>
    <rPh sb="4" eb="6">
      <t>ビョウイン</t>
    </rPh>
    <rPh sb="6" eb="8">
      <t>クミアイ</t>
    </rPh>
    <rPh sb="9" eb="11">
      <t>ビョウイン</t>
    </rPh>
    <rPh sb="11" eb="13">
      <t>ジギョウ</t>
    </rPh>
    <rPh sb="13" eb="15">
      <t>カイケイ</t>
    </rPh>
    <phoneticPr fontId="18"/>
  </si>
  <si>
    <t>滋賀県市町村交通災害共済組合　一般会計</t>
    <rPh sb="0" eb="3">
      <t>シガケン</t>
    </rPh>
    <rPh sb="3" eb="6">
      <t>シチョウソン</t>
    </rPh>
    <rPh sb="6" eb="8">
      <t>コウツウ</t>
    </rPh>
    <rPh sb="8" eb="10">
      <t>サイガイ</t>
    </rPh>
    <rPh sb="10" eb="12">
      <t>キョウサイ</t>
    </rPh>
    <rPh sb="12" eb="14">
      <t>クミアイ</t>
    </rPh>
    <rPh sb="15" eb="17">
      <t>イッパン</t>
    </rPh>
    <rPh sb="17" eb="19">
      <t>カイケイ</t>
    </rPh>
    <phoneticPr fontId="18"/>
  </si>
  <si>
    <t>甲賀広域行政組合　一般会計</t>
    <rPh sb="0" eb="2">
      <t>コウカ</t>
    </rPh>
    <rPh sb="2" eb="4">
      <t>コウイキ</t>
    </rPh>
    <rPh sb="4" eb="6">
      <t>ギョウセイ</t>
    </rPh>
    <rPh sb="6" eb="8">
      <t>クミアイ</t>
    </rPh>
    <rPh sb="9" eb="11">
      <t>イッパン</t>
    </rPh>
    <rPh sb="11" eb="13">
      <t>カイケイ</t>
    </rPh>
    <phoneticPr fontId="18"/>
  </si>
  <si>
    <t>滋賀県市町村職員研修センター　一般会計</t>
    <rPh sb="0" eb="3">
      <t>シガケン</t>
    </rPh>
    <rPh sb="3" eb="6">
      <t>シチョウソン</t>
    </rPh>
    <rPh sb="6" eb="8">
      <t>ショクイン</t>
    </rPh>
    <rPh sb="8" eb="10">
      <t>ケンシュウ</t>
    </rPh>
    <rPh sb="15" eb="17">
      <t>イッパン</t>
    </rPh>
    <rPh sb="17" eb="19">
      <t>カイケイ</t>
    </rPh>
    <phoneticPr fontId="18"/>
  </si>
  <si>
    <t>滋賀県後期高齢者医療広域連合　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18"/>
  </si>
  <si>
    <t>滋賀県後期高齢者医療広域連合　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8"/>
  </si>
  <si>
    <t>湖南市文化体育振興事業団</t>
    <rPh sb="0" eb="3">
      <t>コナンシ</t>
    </rPh>
    <rPh sb="3" eb="5">
      <t>ブンカ</t>
    </rPh>
    <rPh sb="5" eb="7">
      <t>タイイク</t>
    </rPh>
    <rPh sb="7" eb="9">
      <t>シンコウ</t>
    </rPh>
    <rPh sb="9" eb="12">
      <t>ジギョウダン</t>
    </rPh>
    <phoneticPr fontId="2"/>
  </si>
  <si>
    <t>石部公共サービス株式会社</t>
    <rPh sb="0" eb="2">
      <t>イシベ</t>
    </rPh>
    <rPh sb="2" eb="4">
      <t>コウキョウ</t>
    </rPh>
    <rPh sb="8" eb="10">
      <t>カブシキ</t>
    </rPh>
    <rPh sb="10" eb="12">
      <t>カイシャ</t>
    </rPh>
    <phoneticPr fontId="2"/>
  </si>
  <si>
    <t>振興基金</t>
    <rPh sb="0" eb="2">
      <t>シンコウ</t>
    </rPh>
    <rPh sb="2" eb="4">
      <t>キキン</t>
    </rPh>
    <phoneticPr fontId="2"/>
  </si>
  <si>
    <t>庁舎整備基金</t>
    <rPh sb="0" eb="2">
      <t>チョウシャ</t>
    </rPh>
    <rPh sb="2" eb="4">
      <t>セイビ</t>
    </rPh>
    <rPh sb="4" eb="6">
      <t>キキン</t>
    </rPh>
    <phoneticPr fontId="2"/>
  </si>
  <si>
    <t>公共公益施設等整備基金</t>
    <rPh sb="0" eb="2">
      <t>コウキョウ</t>
    </rPh>
    <rPh sb="2" eb="4">
      <t>コウエキ</t>
    </rPh>
    <rPh sb="4" eb="6">
      <t>シセツ</t>
    </rPh>
    <rPh sb="6" eb="7">
      <t>トウ</t>
    </rPh>
    <rPh sb="7" eb="9">
      <t>セイビ</t>
    </rPh>
    <rPh sb="9" eb="11">
      <t>キキン</t>
    </rPh>
    <phoneticPr fontId="2"/>
  </si>
  <si>
    <t>ふるさときらめき湖南づくり応援基金</t>
    <rPh sb="8" eb="10">
      <t>コナン</t>
    </rPh>
    <rPh sb="13" eb="15">
      <t>オウエン</t>
    </rPh>
    <rPh sb="15" eb="17">
      <t>キキン</t>
    </rPh>
    <phoneticPr fontId="2"/>
  </si>
  <si>
    <t>笹ケ谷霊園管理基金</t>
    <rPh sb="0" eb="1">
      <t>ササ</t>
    </rPh>
    <rPh sb="2" eb="3">
      <t>タニ</t>
    </rPh>
    <rPh sb="3" eb="5">
      <t>レイエン</t>
    </rPh>
    <rPh sb="5" eb="7">
      <t>カンリ</t>
    </rPh>
    <rPh sb="7" eb="9">
      <t>キキン</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</si>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</sst>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54227</c:v>
                </c:pt>
                <c:pt idx="2">
                  <c:v>57295</c:v>
                </c:pt>
                <c:pt idx="3">
                  <c:v>54110</c:v>
                </c:pt>
                <c:pt idx="4">
                  <c:v>54684</c:v>
                </c:pt>
              </c:numCache>
            </c:numRef>
          </c:val>
          <c:smooth val="0"/>
          <c:extLst>
            <c:ext xmlns:c16="http://schemas.microsoft.com/office/drawing/2014/chart" uri="{C3380CC4-5D6E-409C-BE32-E72D297353CC}">
              <c16:uniqueId val="{00000000-28EF-45C4-AFBF-B83D18CDFB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72594</c:v>
                </c:pt>
                <c:pt idx="1">
                  <c:v>67473</c:v>
                </c:pt>
                <c:pt idx="2">
                  <c:v>65073</c:v>
                </c:pt>
                <c:pt idx="3">
                  <c:v>56351</c:v>
                </c:pt>
                <c:pt idx="4">
                  <c:v>48371</c:v>
                </c:pt>
              </c:numCache>
            </c:numRef>
          </c:val>
          <c:smooth val="0"/>
          <c:extLst>
            <c:ext xmlns:c16="http://schemas.microsoft.com/office/drawing/2014/chart" uri="{C3380CC4-5D6E-409C-BE32-E72D297353CC}">
              <c16:uniqueId val="{00000001-28EF-45C4-AFBF-B83D18CDFB29}"/>
            </c:ext>
          </c:extLst>
        </c:ser>
        <c:dLbls>
          <c:showLegendKey val="0"/>
          <c:showVal val="0"/>
          <c:showCatName val="0"/>
          <c:showSerName val="0"/>
          <c:showPercent val="0"/>
          <c:showBubbleSize val="0"/>
        </c:dLbls>
        <c:marker val="1"/>
        <c:smooth val="0"/>
        <c:axId val="-1504902016"/>
        <c:axId val="-1504901472"/>
      </c:lineChart>
      <c:catAx>
        <c:axId val="-1504902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4901472"/>
        <c:crosses val="autoZero"/>
        <c:auto val="1"/>
        <c:lblAlgn val="ctr"/>
        <c:lblOffset val="100"/>
        <c:tickLblSkip val="1"/>
        <c:tickMarkSkip val="1"/>
        <c:noMultiLvlLbl val="0"/>
      </c:catAx>
      <c:valAx>
        <c:axId val="-150490147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4902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2.83</c:v>
                </c:pt>
                <c:pt idx="1">
                  <c:v>2.77</c:v>
                </c:pt>
                <c:pt idx="2">
                  <c:v>2.5</c:v>
                </c:pt>
                <c:pt idx="3">
                  <c:v>2.14</c:v>
                </c:pt>
                <c:pt idx="4">
                  <c:v>2.21</c:v>
                </c:pt>
              </c:numCache>
            </c:numRef>
          </c:val>
          <c:extLst>
            <c:ext xmlns:c16="http://schemas.microsoft.com/office/drawing/2014/chart" uri="{C3380CC4-5D6E-409C-BE32-E72D297353CC}">
              <c16:uniqueId val="{00000000-0D47-4D8D-A072-56E87CEB96F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13.45</c:v>
                </c:pt>
                <c:pt idx="1">
                  <c:v>13.06</c:v>
                </c:pt>
                <c:pt idx="2">
                  <c:v>10.57</c:v>
                </c:pt>
                <c:pt idx="3">
                  <c:v>9.66</c:v>
                </c:pt>
                <c:pt idx="4">
                  <c:v>13.16</c:v>
                </c:pt>
              </c:numCache>
            </c:numRef>
          </c:val>
          <c:extLst>
            <c:ext xmlns:c16="http://schemas.microsoft.com/office/drawing/2014/chart" uri="{C3380CC4-5D6E-409C-BE32-E72D297353CC}">
              <c16:uniqueId val="{00000001-0D47-4D8D-A072-56E87CEB96FB}"/>
            </c:ext>
          </c:extLst>
        </c:ser>
        <c:dLbls>
          <c:showLegendKey val="0"/>
          <c:showVal val="0"/>
          <c:showCatName val="0"/>
          <c:showSerName val="0"/>
          <c:showPercent val="0"/>
          <c:showBubbleSize val="0"/>
        </c:dLbls>
        <c:gapWidth val="250"/>
        <c:overlap val="100"/>
        <c:axId val="-1504893312"/>
        <c:axId val="-1504900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-3.36</c:v>
                </c:pt>
                <c:pt idx="1">
                  <c:v>-2.2000000000000002</c:v>
                </c:pt>
                <c:pt idx="2">
                  <c:v>-4.58</c:v>
                </c:pt>
                <c:pt idx="3">
                  <c:v>-1.22</c:v>
                </c:pt>
                <c:pt idx="4">
                  <c:v>3.96</c:v>
                </c:pt>
              </c:numCache>
            </c:numRef>
          </c:val>
          <c:smooth val="0"/>
          <c:extLst>
            <c:ext xmlns:c16="http://schemas.microsoft.com/office/drawing/2014/chart" uri="{C3380CC4-5D6E-409C-BE32-E72D297353CC}">
              <c16:uniqueId val="{00000002-0D47-4D8D-A072-56E87CEB96FB}"/>
            </c:ext>
          </c:extLst>
        </c:ser>
        <c:dLbls>
          <c:showLegendKey val="0"/>
          <c:showVal val="0"/>
          <c:showCatName val="0"/>
          <c:showSerName val="0"/>
          <c:showPercent val="0"/>
          <c:showBubbleSize val="0"/>
        </c:dLbls>
        <c:marker val="1"/>
        <c:smooth val="0"/>
        <c:axId val="-1504893312"/>
        <c:axId val="-1504900928"/>
      </c:lineChart>
      <c:catAx>
        <c:axId val="-150489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04900928"/>
        <c:crosses val="autoZero"/>
        <c:auto val="1"/>
        <c:lblAlgn val="ctr"/>
        <c:lblOffset val="100"/>
        <c:tickLblSkip val="1"/>
        <c:tickMarkSkip val="1"/>
        <c:noMultiLvlLbl val="0"/>
      </c:catAx>
      <c:valAx>
        <c:axId val="-1504900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4893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0.55000000000000004</c:v>
                </c:pt>
                <c:pt idx="2">
                  <c:v>#N/A</c:v>
                </c:pt>
                <c:pt idx="3">
                  <c:v>1.0900000000000001</c:v>
                </c:pt>
                <c:pt idx="4">
                  <c:v>0</c:v>
                </c:pt>
                <c:pt idx="5">
                  <c:v>0</c:v>
                </c:pt>
                <c:pt idx="6">
                  <c:v>0</c:v>
                </c:pt>
                <c:pt idx="7">
                  <c:v>0</c:v>
                </c:pt>
                <c:pt idx="8">
                  <c:v>0</c:v>
                </c:pt>
                <c:pt idx="9">
                  <c:v>0</c:v>
                </c:pt>
              </c:numCache>
            </c:numRef>
          </c:val>
          <c:extLst>
            <c:ext xmlns:c16="http://schemas.microsoft.com/office/drawing/2014/chart" uri="{C3380CC4-5D6E-409C-BE32-E72D297353CC}">
              <c16:uniqueId val="{00000000-5CE2-45AB-803F-EC953D3588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0.14000000000000001</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CE2-45AB-803F-EC953D35888C}"/>
            </c:ext>
          </c:extLst>
        </c:ser>
        <c:ser>
          <c:idx val="2"/>
          <c:order val="2"/>
          <c:tx>
            <c:strRef>
              <c:f>データシート!$A$29</c:f>
              <c:strCache>
                <c:ptCount val="1"/>
                <c:pt idx="0">
                  <c:v>訪問看護ステーション事業特別会計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0.02</c:v>
                </c:pt>
                <c:pt idx="1">
                  <c:v>#N/A</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CE2-45AB-803F-EC953D35888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0.09</c:v>
                </c:pt>
                <c:pt idx="2">
                  <c:v>#N/A</c:v>
                </c:pt>
                <c:pt idx="3">
                  <c:v>0.09</c:v>
                </c:pt>
                <c:pt idx="4">
                  <c:v>#N/A</c:v>
                </c:pt>
                <c:pt idx="5">
                  <c:v>0.08</c:v>
                </c:pt>
                <c:pt idx="6">
                  <c:v>#N/A</c:v>
                </c:pt>
                <c:pt idx="7">
                  <c:v>0.08</c:v>
                </c:pt>
                <c:pt idx="8">
                  <c:v>#N/A</c:v>
                </c:pt>
                <c:pt idx="9">
                  <c:v>0.06</c:v>
                </c:pt>
              </c:numCache>
            </c:numRef>
          </c:val>
          <c:extLst>
            <c:ext xmlns:c16="http://schemas.microsoft.com/office/drawing/2014/chart" uri="{C3380CC4-5D6E-409C-BE32-E72D297353CC}">
              <c16:uniqueId val="{00000003-5CE2-45AB-803F-EC953D35888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0.56999999999999995</c:v>
                </c:pt>
                <c:pt idx="2">
                  <c:v>#N/A</c:v>
                </c:pt>
                <c:pt idx="3">
                  <c:v>0.26</c:v>
                </c:pt>
                <c:pt idx="4">
                  <c:v>#N/A</c:v>
                </c:pt>
                <c:pt idx="5">
                  <c:v>0.63</c:v>
                </c:pt>
                <c:pt idx="6">
                  <c:v>#N/A</c:v>
                </c:pt>
                <c:pt idx="7">
                  <c:v>0.44</c:v>
                </c:pt>
                <c:pt idx="8">
                  <c:v>#N/A</c:v>
                </c:pt>
                <c:pt idx="9">
                  <c:v>7.0000000000000007E-2</c:v>
                </c:pt>
              </c:numCache>
            </c:numRef>
          </c:val>
          <c:extLst>
            <c:ext xmlns:c16="http://schemas.microsoft.com/office/drawing/2014/chart" uri="{C3380CC4-5D6E-409C-BE32-E72D297353CC}">
              <c16:uniqueId val="{00000004-5CE2-45AB-803F-EC953D35888C}"/>
            </c:ext>
          </c:extLst>
        </c:ser>
        <c:ser>
          <c:idx val="5"/>
          <c:order val="5"/>
          <c:tx>
            <c:strRef>
              <c:f>データシート!$A$32</c:f>
              <c:strCache>
                <c:ptCount val="1"/>
                <c:pt idx="0">
                  <c:v>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0.22</c:v>
                </c:pt>
                <c:pt idx="2">
                  <c:v>#N/A</c:v>
                </c:pt>
                <c:pt idx="3">
                  <c:v>0.22</c:v>
                </c:pt>
                <c:pt idx="4">
                  <c:v>#N/A</c:v>
                </c:pt>
                <c:pt idx="5">
                  <c:v>0.15</c:v>
                </c:pt>
                <c:pt idx="6">
                  <c:v>#N/A</c:v>
                </c:pt>
                <c:pt idx="7">
                  <c:v>0.13</c:v>
                </c:pt>
                <c:pt idx="8">
                  <c:v>#N/A</c:v>
                </c:pt>
                <c:pt idx="9">
                  <c:v>0.17</c:v>
                </c:pt>
              </c:numCache>
            </c:numRef>
          </c:val>
          <c:extLst>
            <c:ext xmlns:c16="http://schemas.microsoft.com/office/drawing/2014/chart" uri="{C3380CC4-5D6E-409C-BE32-E72D297353CC}">
              <c16:uniqueId val="{00000005-5CE2-45AB-803F-EC953D35888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#N/A</c:v>
                </c:pt>
                <c:pt idx="5">
                  <c:v>0.48</c:v>
                </c:pt>
                <c:pt idx="6">
                  <c:v>#N/A</c:v>
                </c:pt>
                <c:pt idx="7">
                  <c:v>0.43</c:v>
                </c:pt>
                <c:pt idx="8">
                  <c:v>#N/A</c:v>
                </c:pt>
                <c:pt idx="9">
                  <c:v>0.76</c:v>
                </c:pt>
              </c:numCache>
            </c:numRef>
          </c:val>
          <c:extLst>
            <c:ext xmlns:c16="http://schemas.microsoft.com/office/drawing/2014/chart" uri="{C3380CC4-5D6E-409C-BE32-E72D297353CC}">
              <c16:uniqueId val="{00000006-5CE2-45AB-803F-EC953D35888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2.66</c:v>
                </c:pt>
                <c:pt idx="2">
                  <c:v>#N/A</c:v>
                </c:pt>
                <c:pt idx="3">
                  <c:v>1.06</c:v>
                </c:pt>
                <c:pt idx="4">
                  <c:v>#N/A</c:v>
                </c:pt>
                <c:pt idx="5">
                  <c:v>0.88</c:v>
                </c:pt>
                <c:pt idx="6">
                  <c:v>#N/A</c:v>
                </c:pt>
                <c:pt idx="7">
                  <c:v>1.68</c:v>
                </c:pt>
                <c:pt idx="8">
                  <c:v>#N/A</c:v>
                </c:pt>
                <c:pt idx="9">
                  <c:v>0.87</c:v>
                </c:pt>
              </c:numCache>
            </c:numRef>
          </c:val>
          <c:extLst>
            <c:ext xmlns:c16="http://schemas.microsoft.com/office/drawing/2014/chart" uri="{C3380CC4-5D6E-409C-BE32-E72D297353CC}">
              <c16:uniqueId val="{00000007-5CE2-45AB-803F-EC953D35888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2.98</c:v>
                </c:pt>
                <c:pt idx="2">
                  <c:v>#N/A</c:v>
                </c:pt>
                <c:pt idx="3">
                  <c:v>2.76</c:v>
                </c:pt>
                <c:pt idx="4">
                  <c:v>#N/A</c:v>
                </c:pt>
                <c:pt idx="5">
                  <c:v>2.4900000000000002</c:v>
                </c:pt>
                <c:pt idx="6">
                  <c:v>#N/A</c:v>
                </c:pt>
                <c:pt idx="7">
                  <c:v>2.14</c:v>
                </c:pt>
                <c:pt idx="8">
                  <c:v>#N/A</c:v>
                </c:pt>
                <c:pt idx="9">
                  <c:v>2.2000000000000002</c:v>
                </c:pt>
              </c:numCache>
            </c:numRef>
          </c:val>
          <c:extLst>
            <c:ext xmlns:c16="http://schemas.microsoft.com/office/drawing/2014/chart" uri="{C3380CC4-5D6E-409C-BE32-E72D297353CC}">
              <c16:uniqueId val="{00000008-5CE2-45AB-803F-EC953D35888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6.78</c:v>
                </c:pt>
                <c:pt idx="2">
                  <c:v>#N/A</c:v>
                </c:pt>
                <c:pt idx="3">
                  <c:v>6.51</c:v>
                </c:pt>
                <c:pt idx="4">
                  <c:v>#N/A</c:v>
                </c:pt>
                <c:pt idx="5">
                  <c:v>7.52</c:v>
                </c:pt>
                <c:pt idx="6">
                  <c:v>#N/A</c:v>
                </c:pt>
                <c:pt idx="7">
                  <c:v>8.42</c:v>
                </c:pt>
                <c:pt idx="8">
                  <c:v>#N/A</c:v>
                </c:pt>
                <c:pt idx="9">
                  <c:v>8.6199999999999992</c:v>
                </c:pt>
              </c:numCache>
            </c:numRef>
          </c:val>
          <c:extLst>
            <c:ext xmlns:c16="http://schemas.microsoft.com/office/drawing/2014/chart" uri="{C3380CC4-5D6E-409C-BE32-E72D297353CC}">
              <c16:uniqueId val="{00000009-5CE2-45AB-803F-EC953D35888C}"/>
            </c:ext>
          </c:extLst>
        </c:ser>
        <c:dLbls>
          <c:showLegendKey val="0"/>
          <c:showVal val="0"/>
          <c:showCatName val="0"/>
          <c:showSerName val="0"/>
          <c:showPercent val="0"/>
          <c:showBubbleSize val="0"/>
        </c:dLbls>
        <c:gapWidth val="150"/>
        <c:overlap val="100"/>
        <c:axId val="-1505634896"/>
        <c:axId val="-1181169792"/>
      </c:barChart>
      <c:catAx>
        <c:axId val="-150563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1169792"/>
        <c:crosses val="autoZero"/>
        <c:auto val="1"/>
        <c:lblAlgn val="ctr"/>
        <c:lblOffset val="100"/>
        <c:tickLblSkip val="1"/>
        <c:tickMarkSkip val="1"/>
        <c:noMultiLvlLbl val="0"/>
      </c:catAx>
      <c:valAx>
        <c:axId val="-1181169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5634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2049</c:v>
                </c:pt>
                <c:pt idx="5">
                  <c:v>2010</c:v>
                </c:pt>
                <c:pt idx="8">
                  <c:v>2095</c:v>
                </c:pt>
                <c:pt idx="11">
                  <c:v>2201</c:v>
                </c:pt>
                <c:pt idx="14">
                  <c:v>2281</c:v>
                </c:pt>
              </c:numCache>
            </c:numRef>
          </c:val>
          <c:extLst>
            <c:ext xmlns:c16="http://schemas.microsoft.com/office/drawing/2014/chart" uri="{C3380CC4-5D6E-409C-BE32-E72D297353CC}">
              <c16:uniqueId val="{00000000-FFC2-4C84-96AD-C53DEA154D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0</c:v>
                </c:pt>
                <c:pt idx="9">
                  <c:v>1</c:v>
                </c:pt>
                <c:pt idx="12">
                  <c:v>1</c:v>
                </c:pt>
              </c:numCache>
            </c:numRef>
          </c:val>
          <c:extLst>
            <c:ext xmlns:c16="http://schemas.microsoft.com/office/drawing/2014/chart" uri="{C3380CC4-5D6E-409C-BE32-E72D297353CC}">
              <c16:uniqueId val="{00000001-FFC2-4C84-96AD-C53DEA154D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2-FFC2-4C84-96AD-C53DEA154D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244</c:v>
                </c:pt>
                <c:pt idx="3">
                  <c:v>242</c:v>
                </c:pt>
                <c:pt idx="6">
                  <c:v>283</c:v>
                </c:pt>
                <c:pt idx="9">
                  <c:v>289</c:v>
                </c:pt>
                <c:pt idx="12">
                  <c:v>234</c:v>
                </c:pt>
              </c:numCache>
            </c:numRef>
          </c:val>
          <c:extLst>
            <c:ext xmlns:c16="http://schemas.microsoft.com/office/drawing/2014/chart" uri="{C3380CC4-5D6E-409C-BE32-E72D297353CC}">
              <c16:uniqueId val="{00000003-FFC2-4C84-96AD-C53DEA154D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607</c:v>
                </c:pt>
                <c:pt idx="3">
                  <c:v>610</c:v>
                </c:pt>
                <c:pt idx="6">
                  <c:v>447</c:v>
                </c:pt>
                <c:pt idx="9">
                  <c:v>486</c:v>
                </c:pt>
                <c:pt idx="12">
                  <c:v>420</c:v>
                </c:pt>
              </c:numCache>
            </c:numRef>
          </c:val>
          <c:extLst>
            <c:ext xmlns:c16="http://schemas.microsoft.com/office/drawing/2014/chart" uri="{C3380CC4-5D6E-409C-BE32-E72D297353CC}">
              <c16:uniqueId val="{00000004-FFC2-4C84-96AD-C53DEA154D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C2-4C84-96AD-C53DEA154D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C2-4C84-96AD-C53DEA154D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2391</c:v>
                </c:pt>
                <c:pt idx="3">
                  <c:v>2295</c:v>
                </c:pt>
                <c:pt idx="6">
                  <c:v>2273</c:v>
                </c:pt>
                <c:pt idx="9">
                  <c:v>2397</c:v>
                </c:pt>
                <c:pt idx="12">
                  <c:v>2529</c:v>
                </c:pt>
              </c:numCache>
            </c:numRef>
          </c:val>
          <c:extLst>
            <c:ext xmlns:c16="http://schemas.microsoft.com/office/drawing/2014/chart" uri="{C3380CC4-5D6E-409C-BE32-E72D297353CC}">
              <c16:uniqueId val="{00000007-FFC2-4C84-96AD-C53DEA154D52}"/>
            </c:ext>
          </c:extLst>
        </c:ser>
        <c:dLbls>
          <c:showLegendKey val="0"/>
          <c:showVal val="0"/>
          <c:showCatName val="0"/>
          <c:showSerName val="0"/>
          <c:showPercent val="0"/>
          <c:showBubbleSize val="0"/>
        </c:dLbls>
        <c:gapWidth val="100"/>
        <c:overlap val="100"/>
        <c:axId val="-1181177408"/>
        <c:axId val="-1181174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1199</c:v>
                </c:pt>
                <c:pt idx="2">
                  <c:v>#N/A</c:v>
                </c:pt>
                <c:pt idx="3">
                  <c:v>#N/A</c:v>
                </c:pt>
                <c:pt idx="4">
                  <c:v>1138</c:v>
                </c:pt>
                <c:pt idx="5">
                  <c:v>#N/A</c:v>
                </c:pt>
                <c:pt idx="6">
                  <c:v>#N/A</c:v>
                </c:pt>
                <c:pt idx="7">
                  <c:v>908</c:v>
                </c:pt>
                <c:pt idx="8">
                  <c:v>#N/A</c:v>
                </c:pt>
                <c:pt idx="9">
                  <c:v>#N/A</c:v>
                </c:pt>
                <c:pt idx="10">
                  <c:v>972</c:v>
                </c:pt>
                <c:pt idx="11">
                  <c:v>#N/A</c:v>
                </c:pt>
                <c:pt idx="12">
                  <c:v>#N/A</c:v>
                </c:pt>
                <c:pt idx="13">
                  <c:v>903</c:v>
                </c:pt>
                <c:pt idx="14">
                  <c:v>#N/A</c:v>
                </c:pt>
              </c:numCache>
            </c:numRef>
          </c:val>
          <c:smooth val="0"/>
          <c:extLst>
            <c:ext xmlns:c16="http://schemas.microsoft.com/office/drawing/2014/chart" uri="{C3380CC4-5D6E-409C-BE32-E72D297353CC}">
              <c16:uniqueId val="{00000008-FFC2-4C84-96AD-C53DEA154D52}"/>
            </c:ext>
          </c:extLst>
        </c:ser>
        <c:dLbls>
          <c:showLegendKey val="0"/>
          <c:showVal val="0"/>
          <c:showCatName val="0"/>
          <c:showSerName val="0"/>
          <c:showPercent val="0"/>
          <c:showBubbleSize val="0"/>
        </c:dLbls>
        <c:marker val="1"/>
        <c:smooth val="0"/>
        <c:axId val="-1181177408"/>
        <c:axId val="-1181174688"/>
      </c:lineChart>
      <c:catAx>
        <c:axId val="-118117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1174688"/>
        <c:crosses val="autoZero"/>
        <c:auto val="1"/>
        <c:lblAlgn val="ctr"/>
        <c:lblOffset val="100"/>
        <c:tickLblSkip val="1"/>
        <c:tickMarkSkip val="1"/>
        <c:noMultiLvlLbl val="0"/>
      </c:catAx>
      <c:valAx>
        <c:axId val="-118117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117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27954</c:v>
                </c:pt>
                <c:pt idx="5">
                  <c:v>28114</c:v>
                </c:pt>
                <c:pt idx="8">
                  <c:v>27723</c:v>
                </c:pt>
                <c:pt idx="11">
                  <c:v>27705</c:v>
                </c:pt>
                <c:pt idx="14">
                  <c:v>27457</c:v>
                </c:pt>
              </c:numCache>
            </c:numRef>
          </c:val>
          <c:extLst>
            <c:ext xmlns:c16="http://schemas.microsoft.com/office/drawing/2014/chart" uri="{C3380CC4-5D6E-409C-BE32-E72D297353CC}">
              <c16:uniqueId val="{00000000-7524-4DA0-B709-E78DC57988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262</c:v>
                </c:pt>
                <c:pt idx="5">
                  <c:v>261</c:v>
                </c:pt>
                <c:pt idx="8">
                  <c:v>265</c:v>
                </c:pt>
                <c:pt idx="11">
                  <c:v>255</c:v>
                </c:pt>
                <c:pt idx="14">
                  <c:v>238</c:v>
                </c:pt>
              </c:numCache>
            </c:numRef>
          </c:val>
          <c:extLst>
            <c:ext xmlns:c16="http://schemas.microsoft.com/office/drawing/2014/chart" uri="{C3380CC4-5D6E-409C-BE32-E72D297353CC}">
              <c16:uniqueId val="{00000001-7524-4DA0-B709-E78DC57988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2556</c:v>
                </c:pt>
                <c:pt idx="5">
                  <c:v>2773</c:v>
                </c:pt>
                <c:pt idx="8">
                  <c:v>2621</c:v>
                </c:pt>
                <c:pt idx="11">
                  <c:v>2711</c:v>
                </c:pt>
                <c:pt idx="14">
                  <c:v>3863</c:v>
                </c:pt>
              </c:numCache>
            </c:numRef>
          </c:val>
          <c:extLst>
            <c:ext xmlns:c16="http://schemas.microsoft.com/office/drawing/2014/chart" uri="{C3380CC4-5D6E-409C-BE32-E72D297353CC}">
              <c16:uniqueId val="{00000002-7524-4DA0-B709-E78DC57988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24-4DA0-B709-E78DC57988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24-4DA0-B709-E78DC57988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24-4DA0-B709-E78DC57988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694</c:v>
                </c:pt>
                <c:pt idx="3">
                  <c:v>638</c:v>
                </c:pt>
                <c:pt idx="6">
                  <c:v>832</c:v>
                </c:pt>
                <c:pt idx="9">
                  <c:v>1012</c:v>
                </c:pt>
                <c:pt idx="12">
                  <c:v>105</c:v>
                </c:pt>
              </c:numCache>
            </c:numRef>
          </c:val>
          <c:extLst>
            <c:ext xmlns:c16="http://schemas.microsoft.com/office/drawing/2014/chart" uri="{C3380CC4-5D6E-409C-BE32-E72D297353CC}">
              <c16:uniqueId val="{00000006-7524-4DA0-B709-E78DC57988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2639</c:v>
                </c:pt>
                <c:pt idx="3">
                  <c:v>2267</c:v>
                </c:pt>
                <c:pt idx="6">
                  <c:v>2062</c:v>
                </c:pt>
                <c:pt idx="9">
                  <c:v>1916</c:v>
                </c:pt>
                <c:pt idx="12">
                  <c:v>1918</c:v>
                </c:pt>
              </c:numCache>
            </c:numRef>
          </c:val>
          <c:extLst>
            <c:ext xmlns:c16="http://schemas.microsoft.com/office/drawing/2014/chart" uri="{C3380CC4-5D6E-409C-BE32-E72D297353CC}">
              <c16:uniqueId val="{00000007-7524-4DA0-B709-E78DC57988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8614</c:v>
                </c:pt>
                <c:pt idx="3">
                  <c:v>8319</c:v>
                </c:pt>
                <c:pt idx="6">
                  <c:v>7285</c:v>
                </c:pt>
                <c:pt idx="9">
                  <c:v>6553</c:v>
                </c:pt>
                <c:pt idx="12">
                  <c:v>5685</c:v>
                </c:pt>
              </c:numCache>
            </c:numRef>
          </c:val>
          <c:extLst>
            <c:ext xmlns:c16="http://schemas.microsoft.com/office/drawing/2014/chart" uri="{C3380CC4-5D6E-409C-BE32-E72D297353CC}">
              <c16:uniqueId val="{00000008-7524-4DA0-B709-E78DC57988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524-4DA0-B709-E78DC57988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24803</c:v>
                </c:pt>
                <c:pt idx="3">
                  <c:v>26491</c:v>
                </c:pt>
                <c:pt idx="6">
                  <c:v>27099</c:v>
                </c:pt>
                <c:pt idx="9">
                  <c:v>27644</c:v>
                </c:pt>
                <c:pt idx="12">
                  <c:v>27708</c:v>
                </c:pt>
              </c:numCache>
            </c:numRef>
          </c:val>
          <c:extLst>
            <c:ext xmlns:c16="http://schemas.microsoft.com/office/drawing/2014/chart" uri="{C3380CC4-5D6E-409C-BE32-E72D297353CC}">
              <c16:uniqueId val="{0000000A-7524-4DA0-B709-E78DC5798852}"/>
            </c:ext>
          </c:extLst>
        </c:ser>
        <c:dLbls>
          <c:showLegendKey val="0"/>
          <c:showVal val="0"/>
          <c:showCatName val="0"/>
          <c:showSerName val="0"/>
          <c:showPercent val="0"/>
          <c:showBubbleSize val="0"/>
        </c:dLbls>
        <c:gapWidth val="100"/>
        <c:overlap val="100"/>
        <c:axId val="-1181183392"/>
        <c:axId val="-1181182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5977</c:v>
                </c:pt>
                <c:pt idx="2">
                  <c:v>#N/A</c:v>
                </c:pt>
                <c:pt idx="3">
                  <c:v>#N/A</c:v>
                </c:pt>
                <c:pt idx="4">
                  <c:v>6568</c:v>
                </c:pt>
                <c:pt idx="5">
                  <c:v>#N/A</c:v>
                </c:pt>
                <c:pt idx="6">
                  <c:v>#N/A</c:v>
                </c:pt>
                <c:pt idx="7">
                  <c:v>6668</c:v>
                </c:pt>
                <c:pt idx="8">
                  <c:v>#N/A</c:v>
                </c:pt>
                <c:pt idx="9">
                  <c:v>#N/A</c:v>
                </c:pt>
                <c:pt idx="10">
                  <c:v>6454</c:v>
                </c:pt>
                <c:pt idx="11">
                  <c:v>#N/A</c:v>
                </c:pt>
                <c:pt idx="12">
                  <c:v>#N/A</c:v>
                </c:pt>
                <c:pt idx="13">
                  <c:v>3858</c:v>
                </c:pt>
                <c:pt idx="14">
                  <c:v>#N/A</c:v>
                </c:pt>
              </c:numCache>
            </c:numRef>
          </c:val>
          <c:smooth val="0"/>
          <c:extLst>
            <c:ext xmlns:c16="http://schemas.microsoft.com/office/drawing/2014/chart" uri="{C3380CC4-5D6E-409C-BE32-E72D297353CC}">
              <c16:uniqueId val="{0000000B-7524-4DA0-B709-E78DC5798852}"/>
            </c:ext>
          </c:extLst>
        </c:ser>
        <c:dLbls>
          <c:showLegendKey val="0"/>
          <c:showVal val="0"/>
          <c:showCatName val="0"/>
          <c:showSerName val="0"/>
          <c:showPercent val="0"/>
          <c:showBubbleSize val="0"/>
        </c:dLbls>
        <c:marker val="1"/>
        <c:smooth val="0"/>
        <c:axId val="-1181183392"/>
        <c:axId val="-1181182304"/>
      </c:lineChart>
      <c:catAx>
        <c:axId val="-118118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1182304"/>
        <c:crosses val="autoZero"/>
        <c:auto val="1"/>
        <c:lblAlgn val="ctr"/>
        <c:lblOffset val="100"/>
        <c:tickLblSkip val="1"/>
        <c:tickMarkSkip val="1"/>
        <c:noMultiLvlLbl val="0"/>
      </c:catAx>
      <c:valAx>
        <c:axId val="-1181182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118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1309</c:v>
                </c:pt>
                <c:pt idx="1">
                  <c:v>1201</c:v>
                </c:pt>
                <c:pt idx="2">
                  <c:v>1693</c:v>
                </c:pt>
              </c:numCache>
            </c:numRef>
          </c:val>
          <c:extLst>
            <c:ext xmlns:c16="http://schemas.microsoft.com/office/drawing/2014/chart" uri="{C3380CC4-5D6E-409C-BE32-E72D297353CC}">
              <c16:uniqueId val="{00000000-8455-4048-8B4D-956849D5E2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190</c:v>
                </c:pt>
                <c:pt idx="1">
                  <c:v>191</c:v>
                </c:pt>
                <c:pt idx="2">
                  <c:v>241</c:v>
                </c:pt>
              </c:numCache>
            </c:numRef>
          </c:val>
          <c:extLst>
            <c:ext xmlns:c16="http://schemas.microsoft.com/office/drawing/2014/chart" uri="{C3380CC4-5D6E-409C-BE32-E72D297353CC}">
              <c16:uniqueId val="{00000001-8455-4048-8B4D-956849D5E2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2071</c:v>
                </c:pt>
                <c:pt idx="1">
                  <c:v>2108</c:v>
                </c:pt>
                <c:pt idx="2">
                  <c:v>2181</c:v>
                </c:pt>
              </c:numCache>
            </c:numRef>
          </c:val>
          <c:extLst>
            <c:ext xmlns:c16="http://schemas.microsoft.com/office/drawing/2014/chart" uri="{C3380CC4-5D6E-409C-BE32-E72D297353CC}">
              <c16:uniqueId val="{00000002-8455-4048-8B4D-956849D5E2AC}"/>
            </c:ext>
          </c:extLst>
        </c:ser>
        <c:dLbls>
          <c:showLegendKey val="0"/>
          <c:showVal val="0"/>
          <c:showCatName val="0"/>
          <c:showSerName val="0"/>
          <c:showPercent val="0"/>
          <c:showBubbleSize val="0"/>
        </c:dLbls>
        <c:gapWidth val="120"/>
        <c:overlap val="100"/>
        <c:axId val="-1181170880"/>
        <c:axId val="-1181181760"/>
      </c:barChart>
      <c:catAx>
        <c:axId val="-118117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81181760"/>
        <c:crosses val="autoZero"/>
        <c:auto val="1"/>
        <c:lblAlgn val="ctr"/>
        <c:lblOffset val="100"/>
        <c:tickLblSkip val="1"/>
        <c:tickMarkSkip val="1"/>
        <c:noMultiLvlLbl val="0"/>
      </c:catAx>
      <c:valAx>
        <c:axId val="-11811817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81170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元利償還金においては、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懸案事項であった老朽化した義務教育施設の耐震化事業、市町村合併による旧町域の均衡ある発展に資する事業を</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市債を財源とし、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年の合併以降積極的に実施してきたことにより</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依然として高い状態である。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算入公債費等においては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臨時財政対策債および旧合併特例事業債の占める割合が高く、年々</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増加傾向にある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現状では実質公債費比率は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下降</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傾向にある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実施する庁舎整備や石部駅周辺整備などの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大型投資的事業</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後年に過度の負担とならないよう</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事業費の平準化や</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費用対効果</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事業手法等を見極め実施していく。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aseline="0">
              <a:latin typeface="ＭＳ ゴシック" pitchFamily="49" charset="-128"/>
              <a:ea typeface="ＭＳ ゴシック" pitchFamily="49" charset="-128"/>
            </a:rPr>
            <a:t> </a:t>
          </a:r>
          <a:r>
            <a:rPr kumimoji="1" lang="ja-JP" altLang="en-US" sz="1000" baseline="0">
              <a:latin typeface="ＭＳ ゴシック" pitchFamily="49" charset="-128"/>
              <a:ea typeface="ＭＳ ゴシック" pitchFamily="49" charset="-128"/>
            </a:rPr>
            <a:t>満期一括償還地方債を発行していない。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一般会計等に係る地方債の現在高</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臨時財政対策債の発行や、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学校教育施設の耐震化事業等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の財源を地方債で手当てしたことにより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を続けている。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公営企業債等繰入見込額については、最大値であった平成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下水道事業会計における起債残高の減少に伴い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５年連続減少となっている。また、退職手当負担見込額についても大幅な減少となった。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さらに、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充当可能基金については、財政調整基金、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庁舎整備基金、公共公益施設等整備基金等の積み増しを行ったことにより増加となった。そのため、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将来負担比率の分子は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大幅に減少した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いずれの年度も早期健全化基準未満ではあるが、今後も、事業内容等の十分な協議・検討のもとに、真に必要な地方債の発行を行いながら、財政の健全化を図る。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滋賀県湖南市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地方創生推進関連事業および市民の連携の強化、地域振興を図る事業の財源とするたに振興基金を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百万円取り崩した一方、決算剰余金等を財政調整基金に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百万円積み立て、庁舎整備事業の財源とするために庁舎整備基金に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施設整備が予定されている事業においては単年度に負担がかからないよう、計画的に積立てを行っていく。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振興基金：市民の連携の強化および地域振興を図るための施策の推進。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公共公益施設等整備基金：保健衛生施設、教育施設、文化施設、環境衛生施設等の設置および施設の整備。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地方創生推進関連事業および市民の連携の強化、地域振興を図る事業の財源とするため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庁舎整備基金：庁舎整備事業の財源とするために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公共公益施設等整備基金：今後予定している甲賀広域行政組合衛生センターごみ処理施設整備の財源とするため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庁舎整備基金：庁舎整備に必要となる財源を積立予定。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公共公益施設等整備基金：甲賀広域行政組合衛生センターごみ処理施設整備に備え必要となる財源を積立予定。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公立甲賀病院移転新築整備負担金の清算分および決算剰余金を積み立てたことに加え、平成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年度は普通交付税が大幅に増加したことにより、取り崩しを回避することができたため増加した。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％確保を目標とし取り組むこととしている。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後年の地方債償還に備えるため積み立てを行ったことにより増加した。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庁舎整備事業や石部駅周辺整備事業等の、財源を地方債に依存する事業が控えていることから、計画的に積立てるよう努める。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55,053
52,066
70.40
21,082,590
20,772,274
283,805
12,866,938
27,707,678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入の根幹である市民税や固定資産税など安定した財源が確保されており、とりわけ県下有数の湖南工業団地などの優良企業が、法人市民税や固定資産税の歳入を支えていることが、類似団体に比して財政力指数が高い水準で推移している要因で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しかし、近年は社会保障関連経費の増加により低下傾向であるため、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今後も課税客体の的確な</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把握や徴収強化等により、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税収の確保に努める。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62795</xdr:rowOff>
    </xdr:to>
    <xdr:cxnSp macro="">
      <xdr:nvCxnSpPr>
        <xdr:cNvPr id="69" name="直線コネクタ 68"/>
        <xdr:cNvCxnSpPr/>
      </xdr:nvCxnSpPr>
      <xdr:spPr>
        <a:xfrm>
          <a:off x="4114800" y="706543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22578</xdr:rowOff>
    </xdr:from>
    <xdr:to>
      <xdr:col>19</xdr:col>
      <xdr:colOff>133350</xdr:colOff>
      <xdr:row>41</xdr:row>
      <xdr:rowOff>35983</xdr:rowOff>
    </xdr:to>
    <xdr:cxnSp macro="">
      <xdr:nvCxnSpPr>
        <xdr:cNvPr id="72" name="直線コネクタ 71"/>
        <xdr:cNvCxnSpPr/>
      </xdr:nvCxnSpPr>
      <xdr:spPr>
        <a:xfrm>
          <a:off x="3225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22578</xdr:rowOff>
    </xdr:to>
    <xdr:cxnSp macro="">
      <xdr:nvCxnSpPr>
        <xdr:cNvPr id="75" name="直線コネクタ 74"/>
        <xdr:cNvCxnSpPr/>
      </xdr:nvCxnSpPr>
      <xdr:spPr>
        <a:xfrm>
          <a:off x="2336800" y="70252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143228</xdr:rowOff>
    </xdr:from>
    <xdr:to>
      <xdr:col>15</xdr:col>
      <xdr:colOff>133350</xdr:colOff>
      <xdr:row>41</xdr:row>
      <xdr:rowOff>73378</xdr:rowOff>
    </xdr:to>
    <xdr:sp macro="" textlink="">
      <xdr:nvSpPr>
        <xdr:cNvPr id="92" name="楕円 91"/>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93" name="テキスト ボックス 92"/>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合併以降両町の均衡ある発展に資する事業および義務教育施設の耐震化事業等を積極的に実施してきたことによる公債費の増、</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障害福祉サービスの利用増加による扶助費の増、</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保育園における待機児童減少対策として臨時保育士の雇用</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による物件費の増など、社会保障関連経費をはじめとする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経常的支出額が増加し比率が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高い水準に</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あ</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ったが、平成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年度は普通交付税および臨時財政対策債の増による経常一般財源の増や、経費節減の効果により大幅な減となった</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長期財政計画では最終年度である令和９年度決算まで</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90.7</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％以下を期間中の目標に定めているため、今後も現在の水準の維持に努める。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152908</xdr:rowOff>
    </xdr:from>
    <xdr:to>
      <xdr:col>23</xdr:col>
      <xdr:colOff>133350</xdr:colOff>
      <xdr:row>65</xdr:row>
      <xdr:rowOff>41656</xdr:rowOff>
    </xdr:to>
    <xdr:cxnSp macro="">
      <xdr:nvCxnSpPr>
        <xdr:cNvPr id="130" name="直線コネクタ 129"/>
        <xdr:cNvCxnSpPr/>
      </xdr:nvCxnSpPr>
      <xdr:spPr>
        <a:xfrm flipV="1">
          <a:off x="4114800" y="10954258"/>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7874</xdr:rowOff>
    </xdr:from>
    <xdr:to>
      <xdr:col>19</xdr:col>
      <xdr:colOff>133350</xdr:colOff>
      <xdr:row>65</xdr:row>
      <xdr:rowOff>41656</xdr:rowOff>
    </xdr:to>
    <xdr:cxnSp macro="">
      <xdr:nvCxnSpPr>
        <xdr:cNvPr id="133" name="直線コネクタ 132"/>
        <xdr:cNvCxnSpPr/>
      </xdr:nvCxnSpPr>
      <xdr:spPr>
        <a:xfrm>
          <a:off x="3225800" y="1115212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7874</xdr:rowOff>
    </xdr:from>
    <xdr:to>
      <xdr:col>15</xdr:col>
      <xdr:colOff>82550</xdr:colOff>
      <xdr:row>65</xdr:row>
      <xdr:rowOff>118872</xdr:rowOff>
    </xdr:to>
    <xdr:cxnSp macro="">
      <xdr:nvCxnSpPr>
        <xdr:cNvPr id="136" name="直線コネクタ 135"/>
        <xdr:cNvCxnSpPr/>
      </xdr:nvCxnSpPr>
      <xdr:spPr>
        <a:xfrm flipV="1">
          <a:off x="2336800" y="1115212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89916</xdr:rowOff>
    </xdr:from>
    <xdr:to>
      <xdr:col>11</xdr:col>
      <xdr:colOff>31750</xdr:colOff>
      <xdr:row>65</xdr:row>
      <xdr:rowOff>118872</xdr:rowOff>
    </xdr:to>
    <xdr:cxnSp macro="">
      <xdr:nvCxnSpPr>
        <xdr:cNvPr id="139" name="直線コネクタ 138"/>
        <xdr:cNvCxnSpPr/>
      </xdr:nvCxnSpPr>
      <xdr:spPr>
        <a:xfrm>
          <a:off x="1447800" y="1123416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42" name="フローチャート: 判断 141"/>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136669</xdr:rowOff>
    </xdr:from>
    <xdr:ext cx="762000" cy="259045"/>
    <xdr:sp macro="" textlink="">
      <xdr:nvSpPr>
        <xdr:cNvPr id="143" name="テキスト ボックス 142"/>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49" name="楕円 148"/>
        <xdr:cNvSpPr/>
      </xdr:nvSpPr>
      <xdr:spPr>
        <a:xfrm>
          <a:off x="49022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118635</xdr:rowOff>
    </xdr:from>
    <xdr:ext cx="762000" cy="259045"/>
    <xdr:sp macro="" textlink="">
      <xdr:nvSpPr>
        <xdr:cNvPr id="150" name="財政構造の弾力性該当値テキスト"/>
        <xdr:cNvSpPr txBox="1"/>
      </xdr:nvSpPr>
      <xdr:spPr>
        <a:xfrm>
          <a:off x="50419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162306</xdr:rowOff>
    </xdr:from>
    <xdr:to>
      <xdr:col>19</xdr:col>
      <xdr:colOff>184150</xdr:colOff>
      <xdr:row>65</xdr:row>
      <xdr:rowOff>92456</xdr:rowOff>
    </xdr:to>
    <xdr:sp macro="" textlink="">
      <xdr:nvSpPr>
        <xdr:cNvPr id="151" name="楕円 150"/>
        <xdr:cNvSpPr/>
      </xdr:nvSpPr>
      <xdr:spPr>
        <a:xfrm>
          <a:off x="4064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77233</xdr:rowOff>
    </xdr:from>
    <xdr:ext cx="736600" cy="259045"/>
    <xdr:sp macro="" textlink="">
      <xdr:nvSpPr>
        <xdr:cNvPr id="152" name="テキスト ボックス 151"/>
        <xdr:cNvSpPr txBox="1"/>
      </xdr:nvSpPr>
      <xdr:spPr>
        <a:xfrm>
          <a:off x="3733800" y="1122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128524</xdr:rowOff>
    </xdr:from>
    <xdr:to>
      <xdr:col>15</xdr:col>
      <xdr:colOff>133350</xdr:colOff>
      <xdr:row>65</xdr:row>
      <xdr:rowOff>58674</xdr:rowOff>
    </xdr:to>
    <xdr:sp macro="" textlink="">
      <xdr:nvSpPr>
        <xdr:cNvPr id="153" name="楕円 152"/>
        <xdr:cNvSpPr/>
      </xdr:nvSpPr>
      <xdr:spPr>
        <a:xfrm>
          <a:off x="3175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43451</xdr:rowOff>
    </xdr:from>
    <xdr:ext cx="762000" cy="259045"/>
    <xdr:sp macro="" textlink="">
      <xdr:nvSpPr>
        <xdr:cNvPr id="154" name="テキスト ボックス 153"/>
        <xdr:cNvSpPr txBox="1"/>
      </xdr:nvSpPr>
      <xdr:spPr>
        <a:xfrm>
          <a:off x="2844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68072</xdr:rowOff>
    </xdr:from>
    <xdr:to>
      <xdr:col>11</xdr:col>
      <xdr:colOff>82550</xdr:colOff>
      <xdr:row>65</xdr:row>
      <xdr:rowOff>169672</xdr:rowOff>
    </xdr:to>
    <xdr:sp macro="" textlink="">
      <xdr:nvSpPr>
        <xdr:cNvPr id="155" name="楕円 154"/>
        <xdr:cNvSpPr/>
      </xdr:nvSpPr>
      <xdr:spPr>
        <a:xfrm>
          <a:off x="2286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154449</xdr:rowOff>
    </xdr:from>
    <xdr:ext cx="762000" cy="259045"/>
    <xdr:sp macro="" textlink="">
      <xdr:nvSpPr>
        <xdr:cNvPr id="156" name="テキスト ボックス 155"/>
        <xdr:cNvSpPr txBox="1"/>
      </xdr:nvSpPr>
      <xdr:spPr>
        <a:xfrm>
          <a:off x="1955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57" name="楕円 156"/>
        <xdr:cNvSpPr/>
      </xdr:nvSpPr>
      <xdr:spPr>
        <a:xfrm>
          <a:off x="1397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58" name="テキスト ボックス 157"/>
        <xdr:cNvSpPr txBox="1"/>
      </xdr:nvSpPr>
      <xdr:spPr>
        <a:xfrm>
          <a:off x="1066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[116,480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人口１人当たりの金額が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類似団体平均と比較し低くなっている要因として、ごみ処理業務や消防業務などを一部事務組合で行っていることが挙げられ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長期財政計画の最終年度である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令和９</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年度決算まで</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128,000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以下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期間中の目標に定めているため、事務事業の見直しや、</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公共施設等総合管理計画に基づく施設ごとの個別管理計画を策定し総量縮減</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を行い、現在の水準の維持に</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努める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150919</xdr:rowOff>
    </xdr:from>
    <xdr:to>
      <xdr:col>23</xdr:col>
      <xdr:colOff>133350</xdr:colOff>
      <xdr:row>81</xdr:row>
      <xdr:rowOff>152715</xdr:rowOff>
    </xdr:to>
    <xdr:cxnSp macro="">
      <xdr:nvCxnSpPr>
        <xdr:cNvPr id="191" name="直線コネクタ 190"/>
        <xdr:cNvCxnSpPr/>
      </xdr:nvCxnSpPr>
      <xdr:spPr>
        <a:xfrm>
          <a:off x="4114800" y="14038369"/>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146731</xdr:rowOff>
    </xdr:from>
    <xdr:to>
      <xdr:col>19</xdr:col>
      <xdr:colOff>133350</xdr:colOff>
      <xdr:row>81</xdr:row>
      <xdr:rowOff>150919</xdr:rowOff>
    </xdr:to>
    <xdr:cxnSp macro="">
      <xdr:nvCxnSpPr>
        <xdr:cNvPr id="194" name="直線コネクタ 193"/>
        <xdr:cNvCxnSpPr/>
      </xdr:nvCxnSpPr>
      <xdr:spPr>
        <a:xfrm>
          <a:off x="3225800" y="14034181"/>
          <a:ext cx="889000" cy="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146731</xdr:rowOff>
    </xdr:from>
    <xdr:to>
      <xdr:col>15</xdr:col>
      <xdr:colOff>82550</xdr:colOff>
      <xdr:row>81</xdr:row>
      <xdr:rowOff>170610</xdr:rowOff>
    </xdr:to>
    <xdr:cxnSp macro="">
      <xdr:nvCxnSpPr>
        <xdr:cNvPr id="197" name="直線コネクタ 196"/>
        <xdr:cNvCxnSpPr/>
      </xdr:nvCxnSpPr>
      <xdr:spPr>
        <a:xfrm flipV="1">
          <a:off x="2336800" y="14034181"/>
          <a:ext cx="889000" cy="2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141827</xdr:rowOff>
    </xdr:from>
    <xdr:to>
      <xdr:col>11</xdr:col>
      <xdr:colOff>31750</xdr:colOff>
      <xdr:row>81</xdr:row>
      <xdr:rowOff>170610</xdr:rowOff>
    </xdr:to>
    <xdr:cxnSp macro="">
      <xdr:nvCxnSpPr>
        <xdr:cNvPr id="200" name="直線コネクタ 199"/>
        <xdr:cNvCxnSpPr/>
      </xdr:nvCxnSpPr>
      <xdr:spPr>
        <a:xfrm>
          <a:off x="1447800" y="14029277"/>
          <a:ext cx="889000" cy="2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109953</xdr:rowOff>
    </xdr:from>
    <xdr:to>
      <xdr:col>7</xdr:col>
      <xdr:colOff>31750</xdr:colOff>
      <xdr:row>83</xdr:row>
      <xdr:rowOff>40103</xdr:rowOff>
    </xdr:to>
    <xdr:sp macro="" textlink="">
      <xdr:nvSpPr>
        <xdr:cNvPr id="203" name="フローチャート: 判断 202"/>
        <xdr:cNvSpPr/>
      </xdr:nvSpPr>
      <xdr:spPr>
        <a:xfrm>
          <a:off x="1397000" y="1416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24880</xdr:rowOff>
    </xdr:from>
    <xdr:ext cx="762000" cy="259045"/>
    <xdr:sp macro="" textlink="">
      <xdr:nvSpPr>
        <xdr:cNvPr id="204" name="テキスト ボックス 203"/>
        <xdr:cNvSpPr txBox="1"/>
      </xdr:nvSpPr>
      <xdr:spPr>
        <a:xfrm>
          <a:off x="1066800" y="142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101915</xdr:rowOff>
    </xdr:from>
    <xdr:to>
      <xdr:col>23</xdr:col>
      <xdr:colOff>184150</xdr:colOff>
      <xdr:row>82</xdr:row>
      <xdr:rowOff>32065</xdr:rowOff>
    </xdr:to>
    <xdr:sp macro="" textlink="">
      <xdr:nvSpPr>
        <xdr:cNvPr id="210" name="楕円 209"/>
        <xdr:cNvSpPr/>
      </xdr:nvSpPr>
      <xdr:spPr>
        <a:xfrm>
          <a:off x="4902200" y="1398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118442</xdr:rowOff>
    </xdr:from>
    <xdr:ext cx="762000" cy="259045"/>
    <xdr:sp macro="" textlink="">
      <xdr:nvSpPr>
        <xdr:cNvPr id="211" name="人件費・物件費等の状況該当値テキスト"/>
        <xdr:cNvSpPr txBox="1"/>
      </xdr:nvSpPr>
      <xdr:spPr>
        <a:xfrm>
          <a:off x="5041900" y="1383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100119</xdr:rowOff>
    </xdr:from>
    <xdr:to>
      <xdr:col>19</xdr:col>
      <xdr:colOff>184150</xdr:colOff>
      <xdr:row>82</xdr:row>
      <xdr:rowOff>30269</xdr:rowOff>
    </xdr:to>
    <xdr:sp macro="" textlink="">
      <xdr:nvSpPr>
        <xdr:cNvPr id="212" name="楕円 211"/>
        <xdr:cNvSpPr/>
      </xdr:nvSpPr>
      <xdr:spPr>
        <a:xfrm>
          <a:off x="4064000" y="1398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40446</xdr:rowOff>
    </xdr:from>
    <xdr:ext cx="736600" cy="259045"/>
    <xdr:sp macro="" textlink="">
      <xdr:nvSpPr>
        <xdr:cNvPr id="213" name="テキスト ボックス 212"/>
        <xdr:cNvSpPr txBox="1"/>
      </xdr:nvSpPr>
      <xdr:spPr>
        <a:xfrm>
          <a:off x="3733800" y="13756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95931</xdr:rowOff>
    </xdr:from>
    <xdr:to>
      <xdr:col>15</xdr:col>
      <xdr:colOff>133350</xdr:colOff>
      <xdr:row>82</xdr:row>
      <xdr:rowOff>26081</xdr:rowOff>
    </xdr:to>
    <xdr:sp macro="" textlink="">
      <xdr:nvSpPr>
        <xdr:cNvPr id="214" name="楕円 213"/>
        <xdr:cNvSpPr/>
      </xdr:nvSpPr>
      <xdr:spPr>
        <a:xfrm>
          <a:off x="3175000" y="1398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36258</xdr:rowOff>
    </xdr:from>
    <xdr:ext cx="762000" cy="259045"/>
    <xdr:sp macro="" textlink="">
      <xdr:nvSpPr>
        <xdr:cNvPr id="215" name="テキスト ボックス 214"/>
        <xdr:cNvSpPr txBox="1"/>
      </xdr:nvSpPr>
      <xdr:spPr>
        <a:xfrm>
          <a:off x="2844800" y="1375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119810</xdr:rowOff>
    </xdr:from>
    <xdr:to>
      <xdr:col>11</xdr:col>
      <xdr:colOff>82550</xdr:colOff>
      <xdr:row>82</xdr:row>
      <xdr:rowOff>49960</xdr:rowOff>
    </xdr:to>
    <xdr:sp macro="" textlink="">
      <xdr:nvSpPr>
        <xdr:cNvPr id="216" name="楕円 215"/>
        <xdr:cNvSpPr/>
      </xdr:nvSpPr>
      <xdr:spPr>
        <a:xfrm>
          <a:off x="2286000" y="1400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60137</xdr:rowOff>
    </xdr:from>
    <xdr:ext cx="762000" cy="259045"/>
    <xdr:sp macro="" textlink="">
      <xdr:nvSpPr>
        <xdr:cNvPr id="217" name="テキスト ボックス 216"/>
        <xdr:cNvSpPr txBox="1"/>
      </xdr:nvSpPr>
      <xdr:spPr>
        <a:xfrm>
          <a:off x="1955800" y="1377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91027</xdr:rowOff>
    </xdr:from>
    <xdr:to>
      <xdr:col>7</xdr:col>
      <xdr:colOff>31750</xdr:colOff>
      <xdr:row>82</xdr:row>
      <xdr:rowOff>21177</xdr:rowOff>
    </xdr:to>
    <xdr:sp macro="" textlink="">
      <xdr:nvSpPr>
        <xdr:cNvPr id="218" name="楕円 217"/>
        <xdr:cNvSpPr/>
      </xdr:nvSpPr>
      <xdr:spPr>
        <a:xfrm>
          <a:off x="1397000" y="1397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31354</xdr:rowOff>
    </xdr:from>
    <xdr:ext cx="762000" cy="259045"/>
    <xdr:sp macro="" textlink="">
      <xdr:nvSpPr>
        <xdr:cNvPr id="219" name="テキスト ボックス 218"/>
        <xdr:cNvSpPr txBox="1"/>
      </xdr:nvSpPr>
      <xdr:spPr>
        <a:xfrm>
          <a:off x="1066800" y="1374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、退職等による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職員分布の変動</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、国の水準</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を下回っているが、類似団体平均を上回る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引き続き、年齢階層など職員構成の適正化を図り、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るよう努めていく。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87</xdr:row>
      <xdr:rowOff>85271</xdr:rowOff>
    </xdr:to>
    <xdr:cxnSp macro="">
      <xdr:nvCxnSpPr>
        <xdr:cNvPr id="255" name="直線コネクタ 254"/>
        <xdr:cNvCxnSpPr/>
      </xdr:nvCxnSpPr>
      <xdr:spPr>
        <a:xfrm flipV="1">
          <a:off x="16179800" y="14691179"/>
          <a:ext cx="8382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87</xdr:row>
      <xdr:rowOff>85271</xdr:rowOff>
    </xdr:to>
    <xdr:cxnSp macro="">
      <xdr:nvCxnSpPr>
        <xdr:cNvPr id="258" name="直線コネクタ 257"/>
        <xdr:cNvCxnSpPr/>
      </xdr:nvCxnSpPr>
      <xdr:spPr>
        <a:xfrm>
          <a:off x="15290800" y="1476012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49893</xdr:rowOff>
    </xdr:to>
    <xdr:cxnSp macro="">
      <xdr:nvCxnSpPr>
        <xdr:cNvPr id="261" name="直線コネクタ 260"/>
        <xdr:cNvCxnSpPr/>
      </xdr:nvCxnSpPr>
      <xdr:spPr>
        <a:xfrm flipV="1">
          <a:off x="14401800" y="147601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86</xdr:row>
      <xdr:rowOff>49893</xdr:rowOff>
    </xdr:to>
    <xdr:cxnSp macro="">
      <xdr:nvCxnSpPr>
        <xdr:cNvPr id="264" name="直線コネクタ 263"/>
        <xdr:cNvCxnSpPr/>
      </xdr:nvCxnSpPr>
      <xdr:spPr>
        <a:xfrm>
          <a:off x="13512800" y="1463947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67" name="フローチャート: 判断 266"/>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68" name="テキスト ボックス 267"/>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4" name="楕円 273"/>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39206</xdr:rowOff>
    </xdr:from>
    <xdr:ext cx="762000" cy="259045"/>
    <xdr:sp macro="" textlink="">
      <xdr:nvSpPr>
        <xdr:cNvPr id="275" name="給与水準   （国との比較）該当値テキスト"/>
        <xdr:cNvSpPr txBox="1"/>
      </xdr:nvSpPr>
      <xdr:spPr>
        <a:xfrm>
          <a:off x="17106900" y="1461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76" name="楕円 275"/>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77" name="テキスト ボックス 276"/>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78" name="楕円 277"/>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79" name="テキスト ボックス 278"/>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0" name="楕円 279"/>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1" name="テキスト ボックス 280"/>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2" name="楕円 281"/>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83" name="テキスト ボックス 282"/>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年度まで、指定管理制度の導入や定年退職者の不補充により職員数の削減に努めてきた。また、平成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月に策定した定員管理計画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年度までは職員の削減を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名の職員削減を目標としている。現在計画どおり退職不補充等による職員数調整を行い目標値は達成し、類似団体の平均値以下まで削減できたことから今後は現職員数を維持する方針である。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151554</xdr:rowOff>
    </xdr:from>
    <xdr:to>
      <xdr:col>81</xdr:col>
      <xdr:colOff>44450</xdr:colOff>
      <xdr:row>61</xdr:row>
      <xdr:rowOff>163619</xdr:rowOff>
    </xdr:to>
    <xdr:cxnSp macro="">
      <xdr:nvCxnSpPr>
        <xdr:cNvPr id="318" name="直線コネクタ 317"/>
        <xdr:cNvCxnSpPr/>
      </xdr:nvCxnSpPr>
      <xdr:spPr>
        <a:xfrm flipV="1">
          <a:off x="16179800" y="1061000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163619</xdr:rowOff>
    </xdr:from>
    <xdr:to>
      <xdr:col>77</xdr:col>
      <xdr:colOff>44450</xdr:colOff>
      <xdr:row>62</xdr:row>
      <xdr:rowOff>20320</xdr:rowOff>
    </xdr:to>
    <xdr:cxnSp macro="">
      <xdr:nvCxnSpPr>
        <xdr:cNvPr id="321" name="直線コネクタ 320"/>
        <xdr:cNvCxnSpPr/>
      </xdr:nvCxnSpPr>
      <xdr:spPr>
        <a:xfrm flipV="1">
          <a:off x="15290800" y="10622069"/>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4233</xdr:rowOff>
    </xdr:from>
    <xdr:to>
      <xdr:col>72</xdr:col>
      <xdr:colOff>203200</xdr:colOff>
      <xdr:row>62</xdr:row>
      <xdr:rowOff>20320</xdr:rowOff>
    </xdr:to>
    <xdr:cxnSp macro="">
      <xdr:nvCxnSpPr>
        <xdr:cNvPr id="324" name="直線コネクタ 323"/>
        <xdr:cNvCxnSpPr/>
      </xdr:nvCxnSpPr>
      <xdr:spPr>
        <a:xfrm>
          <a:off x="14401800" y="106341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2222</xdr:rowOff>
    </xdr:from>
    <xdr:to>
      <xdr:col>68</xdr:col>
      <xdr:colOff>152400</xdr:colOff>
      <xdr:row>62</xdr:row>
      <xdr:rowOff>4233</xdr:rowOff>
    </xdr:to>
    <xdr:cxnSp macro="">
      <xdr:nvCxnSpPr>
        <xdr:cNvPr id="327" name="直線コネクタ 326"/>
        <xdr:cNvCxnSpPr/>
      </xdr:nvCxnSpPr>
      <xdr:spPr>
        <a:xfrm>
          <a:off x="13512800" y="1063212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29" name="テキスト ボックス 328"/>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30" name="フローチャート: 判断 329"/>
        <xdr:cNvSpPr/>
      </xdr:nvSpPr>
      <xdr:spPr>
        <a:xfrm>
          <a:off x="13462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108179</xdr:rowOff>
    </xdr:from>
    <xdr:ext cx="762000" cy="259045"/>
    <xdr:sp macro="" textlink="">
      <xdr:nvSpPr>
        <xdr:cNvPr id="331" name="テキスト ボックス 330"/>
        <xdr:cNvSpPr txBox="1"/>
      </xdr:nvSpPr>
      <xdr:spPr>
        <a:xfrm>
          <a:off x="13131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37" name="楕円 336"/>
        <xdr:cNvSpPr/>
      </xdr:nvSpPr>
      <xdr:spPr>
        <a:xfrm>
          <a:off x="16967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117281</xdr:rowOff>
    </xdr:from>
    <xdr:ext cx="762000" cy="259045"/>
    <xdr:sp macro="" textlink="">
      <xdr:nvSpPr>
        <xdr:cNvPr id="338" name="定員管理の状況該当値テキスト"/>
        <xdr:cNvSpPr txBox="1"/>
      </xdr:nvSpPr>
      <xdr:spPr>
        <a:xfrm>
          <a:off x="17106900" y="104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112819</xdr:rowOff>
    </xdr:from>
    <xdr:to>
      <xdr:col>77</xdr:col>
      <xdr:colOff>95250</xdr:colOff>
      <xdr:row>62</xdr:row>
      <xdr:rowOff>42969</xdr:rowOff>
    </xdr:to>
    <xdr:sp macro="" textlink="">
      <xdr:nvSpPr>
        <xdr:cNvPr id="339" name="楕円 338"/>
        <xdr:cNvSpPr/>
      </xdr:nvSpPr>
      <xdr:spPr>
        <a:xfrm>
          <a:off x="16129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53146</xdr:rowOff>
    </xdr:from>
    <xdr:ext cx="736600" cy="259045"/>
    <xdr:sp macro="" textlink="">
      <xdr:nvSpPr>
        <xdr:cNvPr id="340" name="テキスト ボックス 339"/>
        <xdr:cNvSpPr txBox="1"/>
      </xdr:nvSpPr>
      <xdr:spPr>
        <a:xfrm>
          <a:off x="15798800" y="10340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140970</xdr:rowOff>
    </xdr:from>
    <xdr:to>
      <xdr:col>73</xdr:col>
      <xdr:colOff>44450</xdr:colOff>
      <xdr:row>62</xdr:row>
      <xdr:rowOff>71120</xdr:rowOff>
    </xdr:to>
    <xdr:sp macro="" textlink="">
      <xdr:nvSpPr>
        <xdr:cNvPr id="341" name="楕円 340"/>
        <xdr:cNvSpPr/>
      </xdr:nvSpPr>
      <xdr:spPr>
        <a:xfrm>
          <a:off x="15240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55897</xdr:rowOff>
    </xdr:from>
    <xdr:ext cx="762000" cy="259045"/>
    <xdr:sp macro="" textlink="">
      <xdr:nvSpPr>
        <xdr:cNvPr id="342" name="テキスト ボックス 341"/>
        <xdr:cNvSpPr txBox="1"/>
      </xdr:nvSpPr>
      <xdr:spPr>
        <a:xfrm>
          <a:off x="14909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124883</xdr:rowOff>
    </xdr:from>
    <xdr:to>
      <xdr:col>68</xdr:col>
      <xdr:colOff>203200</xdr:colOff>
      <xdr:row>62</xdr:row>
      <xdr:rowOff>55033</xdr:rowOff>
    </xdr:to>
    <xdr:sp macro="" textlink="">
      <xdr:nvSpPr>
        <xdr:cNvPr id="343" name="楕円 342"/>
        <xdr:cNvSpPr/>
      </xdr:nvSpPr>
      <xdr:spPr>
        <a:xfrm>
          <a:off x="14351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39810</xdr:rowOff>
    </xdr:from>
    <xdr:ext cx="762000" cy="259045"/>
    <xdr:sp macro="" textlink="">
      <xdr:nvSpPr>
        <xdr:cNvPr id="344" name="テキスト ボックス 343"/>
        <xdr:cNvSpPr txBox="1"/>
      </xdr:nvSpPr>
      <xdr:spPr>
        <a:xfrm>
          <a:off x="14020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122872</xdr:rowOff>
    </xdr:from>
    <xdr:to>
      <xdr:col>64</xdr:col>
      <xdr:colOff>152400</xdr:colOff>
      <xdr:row>62</xdr:row>
      <xdr:rowOff>53022</xdr:rowOff>
    </xdr:to>
    <xdr:sp macro="" textlink="">
      <xdr:nvSpPr>
        <xdr:cNvPr id="345" name="楕円 344"/>
        <xdr:cNvSpPr/>
      </xdr:nvSpPr>
      <xdr:spPr>
        <a:xfrm>
          <a:off x="13462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63199</xdr:rowOff>
    </xdr:from>
    <xdr:ext cx="762000" cy="259045"/>
    <xdr:sp macro="" textlink="">
      <xdr:nvSpPr>
        <xdr:cNvPr id="346" name="テキスト ボックス 345"/>
        <xdr:cNvSpPr txBox="1"/>
      </xdr:nvSpPr>
      <xdr:spPr>
        <a:xfrm>
          <a:off x="13131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合併以降両町の均衡ある発展に資する事業</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よび</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懸案事項であった</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義務教育施設の耐震化事業等を積極的に実施してきたことによる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起債の償還により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比率は類似団体を上回</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っているが、下水道事業会計や公立甲賀病院の元利償還金に対する繰入額が減少したことにより比率は改善傾向にある。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今後実施する投資的事業においては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後年に過度の負担とならないよう費用対効果、事業手法等を再検討し、基金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どの財源を確保しつつ</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起債に依存しない手法により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実施することで比率の改善に努める。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107224</xdr:rowOff>
    </xdr:to>
    <xdr:cxnSp macro="">
      <xdr:nvCxnSpPr>
        <xdr:cNvPr id="381" name="直線コネクタ 380"/>
        <xdr:cNvCxnSpPr/>
      </xdr:nvCxnSpPr>
      <xdr:spPr>
        <a:xfrm flipV="1">
          <a:off x="16179800" y="7081520"/>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107224</xdr:rowOff>
    </xdr:from>
    <xdr:to>
      <xdr:col>77</xdr:col>
      <xdr:colOff>44450</xdr:colOff>
      <xdr:row>41</xdr:row>
      <xdr:rowOff>169273</xdr:rowOff>
    </xdr:to>
    <xdr:cxnSp macro="">
      <xdr:nvCxnSpPr>
        <xdr:cNvPr id="384" name="直線コネクタ 383"/>
        <xdr:cNvCxnSpPr/>
      </xdr:nvCxnSpPr>
      <xdr:spPr>
        <a:xfrm flipV="1">
          <a:off x="15290800" y="713667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169273</xdr:rowOff>
    </xdr:from>
    <xdr:to>
      <xdr:col>72</xdr:col>
      <xdr:colOff>203200</xdr:colOff>
      <xdr:row>42</xdr:row>
      <xdr:rowOff>59872</xdr:rowOff>
    </xdr:to>
    <xdr:cxnSp macro="">
      <xdr:nvCxnSpPr>
        <xdr:cNvPr id="387" name="直線コネクタ 386"/>
        <xdr:cNvCxnSpPr/>
      </xdr:nvCxnSpPr>
      <xdr:spPr>
        <a:xfrm flipV="1">
          <a:off x="14401800" y="719872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52977</xdr:rowOff>
    </xdr:from>
    <xdr:to>
      <xdr:col>68</xdr:col>
      <xdr:colOff>152400</xdr:colOff>
      <xdr:row>42</xdr:row>
      <xdr:rowOff>59872</xdr:rowOff>
    </xdr:to>
    <xdr:cxnSp macro="">
      <xdr:nvCxnSpPr>
        <xdr:cNvPr id="390" name="直線コネクタ 389"/>
        <xdr:cNvCxnSpPr/>
      </xdr:nvCxnSpPr>
      <xdr:spPr>
        <a:xfrm>
          <a:off x="13512800" y="725387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392" name="テキスト ボックス 391"/>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394" name="テキスト ボックス 393"/>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0" name="楕円 399"/>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401"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56424</xdr:rowOff>
    </xdr:from>
    <xdr:to>
      <xdr:col>77</xdr:col>
      <xdr:colOff>95250</xdr:colOff>
      <xdr:row>41</xdr:row>
      <xdr:rowOff>158024</xdr:rowOff>
    </xdr:to>
    <xdr:sp macro="" textlink="">
      <xdr:nvSpPr>
        <xdr:cNvPr id="402" name="楕円 401"/>
        <xdr:cNvSpPr/>
      </xdr:nvSpPr>
      <xdr:spPr>
        <a:xfrm>
          <a:off x="16129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142801</xdr:rowOff>
    </xdr:from>
    <xdr:ext cx="736600" cy="259045"/>
    <xdr:sp macro="" textlink="">
      <xdr:nvSpPr>
        <xdr:cNvPr id="403" name="テキスト ボックス 402"/>
        <xdr:cNvSpPr txBox="1"/>
      </xdr:nvSpPr>
      <xdr:spPr>
        <a:xfrm>
          <a:off x="15798800" y="717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118473</xdr:rowOff>
    </xdr:from>
    <xdr:to>
      <xdr:col>73</xdr:col>
      <xdr:colOff>44450</xdr:colOff>
      <xdr:row>42</xdr:row>
      <xdr:rowOff>48623</xdr:rowOff>
    </xdr:to>
    <xdr:sp macro="" textlink="">
      <xdr:nvSpPr>
        <xdr:cNvPr id="404" name="楕円 403"/>
        <xdr:cNvSpPr/>
      </xdr:nvSpPr>
      <xdr:spPr>
        <a:xfrm>
          <a:off x="15240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33400</xdr:rowOff>
    </xdr:from>
    <xdr:ext cx="762000" cy="259045"/>
    <xdr:sp macro="" textlink="">
      <xdr:nvSpPr>
        <xdr:cNvPr id="405" name="テキスト ボックス 404"/>
        <xdr:cNvSpPr txBox="1"/>
      </xdr:nvSpPr>
      <xdr:spPr>
        <a:xfrm>
          <a:off x="14909800" y="72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9072</xdr:rowOff>
    </xdr:from>
    <xdr:to>
      <xdr:col>68</xdr:col>
      <xdr:colOff>203200</xdr:colOff>
      <xdr:row>42</xdr:row>
      <xdr:rowOff>110672</xdr:rowOff>
    </xdr:to>
    <xdr:sp macro="" textlink="">
      <xdr:nvSpPr>
        <xdr:cNvPr id="406" name="楕円 405"/>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407" name="テキスト ボックス 406"/>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2177</xdr:rowOff>
    </xdr:from>
    <xdr:to>
      <xdr:col>64</xdr:col>
      <xdr:colOff>152400</xdr:colOff>
      <xdr:row>42</xdr:row>
      <xdr:rowOff>103777</xdr:rowOff>
    </xdr:to>
    <xdr:sp macro="" textlink="">
      <xdr:nvSpPr>
        <xdr:cNvPr id="408" name="楕円 407"/>
        <xdr:cNvSpPr/>
      </xdr:nvSpPr>
      <xdr:spPr>
        <a:xfrm>
          <a:off x="13462000" y="72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88554</xdr:rowOff>
    </xdr:from>
    <xdr:ext cx="762000" cy="259045"/>
    <xdr:sp macro="" textlink="">
      <xdr:nvSpPr>
        <xdr:cNvPr id="409" name="テキスト ボックス 408"/>
        <xdr:cNvSpPr txBox="1"/>
      </xdr:nvSpPr>
      <xdr:spPr>
        <a:xfrm>
          <a:off x="13131800" y="728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合併移行、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義務教育施設の</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耐震化をはじめとする大型投資事業の財源を地方債に依存してきたことから、</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一般会計地方債残高が増加し</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大幅に上回っていたが、財政調整基金や庁舎整備基金等の積み立てによる充当可能基金の増加や、下水道事業会計において地方債元金残高が減少したこと等により公営企業等に対する繰入見込額が改善されたため、全体として比率が減少した。</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今後においては庁舎</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整備</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や石部駅周辺整備事業等の、</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比率に大きく影響を及ぼす事業も控えていることから</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実施事業の平準化を図り財政の健全化に努める。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90890</xdr:rowOff>
    </xdr:from>
    <xdr:to>
      <xdr:col>81</xdr:col>
      <xdr:colOff>44450</xdr:colOff>
      <xdr:row>16</xdr:row>
      <xdr:rowOff>133392</xdr:rowOff>
    </xdr:to>
    <xdr:cxnSp macro="">
      <xdr:nvCxnSpPr>
        <xdr:cNvPr id="443" name="直線コネクタ 442"/>
        <xdr:cNvCxnSpPr/>
      </xdr:nvCxnSpPr>
      <xdr:spPr>
        <a:xfrm flipV="1">
          <a:off x="16179800" y="2662640"/>
          <a:ext cx="838200" cy="21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133392</xdr:rowOff>
    </xdr:from>
    <xdr:to>
      <xdr:col>77</xdr:col>
      <xdr:colOff>44450</xdr:colOff>
      <xdr:row>16</xdr:row>
      <xdr:rowOff>147066</xdr:rowOff>
    </xdr:to>
    <xdr:cxnSp macro="">
      <xdr:nvCxnSpPr>
        <xdr:cNvPr id="446" name="直線コネクタ 445"/>
        <xdr:cNvCxnSpPr/>
      </xdr:nvCxnSpPr>
      <xdr:spPr>
        <a:xfrm flipV="1">
          <a:off x="15290800" y="2876592"/>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142240</xdr:rowOff>
    </xdr:from>
    <xdr:to>
      <xdr:col>72</xdr:col>
      <xdr:colOff>203200</xdr:colOff>
      <xdr:row>16</xdr:row>
      <xdr:rowOff>147066</xdr:rowOff>
    </xdr:to>
    <xdr:cxnSp macro="">
      <xdr:nvCxnSpPr>
        <xdr:cNvPr id="449" name="直線コネクタ 448"/>
        <xdr:cNvCxnSpPr/>
      </xdr:nvCxnSpPr>
      <xdr:spPr>
        <a:xfrm>
          <a:off x="14401800" y="28854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108458</xdr:rowOff>
    </xdr:from>
    <xdr:to>
      <xdr:col>68</xdr:col>
      <xdr:colOff>152400</xdr:colOff>
      <xdr:row>16</xdr:row>
      <xdr:rowOff>142240</xdr:rowOff>
    </xdr:to>
    <xdr:cxnSp macro="">
      <xdr:nvCxnSpPr>
        <xdr:cNvPr id="452" name="直線コネクタ 451"/>
        <xdr:cNvCxnSpPr/>
      </xdr:nvCxnSpPr>
      <xdr:spPr>
        <a:xfrm>
          <a:off x="13512800" y="285165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5" name="フローチャート: 判断 454"/>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6" name="テキスト ボックス 455"/>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40090</xdr:rowOff>
    </xdr:from>
    <xdr:to>
      <xdr:col>81</xdr:col>
      <xdr:colOff>95250</xdr:colOff>
      <xdr:row>15</xdr:row>
      <xdr:rowOff>141690</xdr:rowOff>
    </xdr:to>
    <xdr:sp macro="" textlink="">
      <xdr:nvSpPr>
        <xdr:cNvPr id="462" name="楕円 461"/>
        <xdr:cNvSpPr/>
      </xdr:nvSpPr>
      <xdr:spPr>
        <a:xfrm>
          <a:off x="16967200" y="26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12167</xdr:rowOff>
    </xdr:from>
    <xdr:ext cx="762000" cy="259045"/>
    <xdr:sp macro="" textlink="">
      <xdr:nvSpPr>
        <xdr:cNvPr id="463" name="将来負担の状況該当値テキスト"/>
        <xdr:cNvSpPr txBox="1"/>
      </xdr:nvSpPr>
      <xdr:spPr>
        <a:xfrm>
          <a:off x="17106900" y="258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82592</xdr:rowOff>
    </xdr:from>
    <xdr:to>
      <xdr:col>77</xdr:col>
      <xdr:colOff>95250</xdr:colOff>
      <xdr:row>17</xdr:row>
      <xdr:rowOff>12742</xdr:rowOff>
    </xdr:to>
    <xdr:sp macro="" textlink="">
      <xdr:nvSpPr>
        <xdr:cNvPr id="464" name="楕円 463"/>
        <xdr:cNvSpPr/>
      </xdr:nvSpPr>
      <xdr:spPr>
        <a:xfrm>
          <a:off x="16129000" y="282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168969</xdr:rowOff>
    </xdr:from>
    <xdr:ext cx="736600" cy="259045"/>
    <xdr:sp macro="" textlink="">
      <xdr:nvSpPr>
        <xdr:cNvPr id="465" name="テキスト ボックス 464"/>
        <xdr:cNvSpPr txBox="1"/>
      </xdr:nvSpPr>
      <xdr:spPr>
        <a:xfrm>
          <a:off x="15798800" y="2912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96266</xdr:rowOff>
    </xdr:from>
    <xdr:to>
      <xdr:col>73</xdr:col>
      <xdr:colOff>44450</xdr:colOff>
      <xdr:row>17</xdr:row>
      <xdr:rowOff>26416</xdr:rowOff>
    </xdr:to>
    <xdr:sp macro="" textlink="">
      <xdr:nvSpPr>
        <xdr:cNvPr id="466" name="楕円 465"/>
        <xdr:cNvSpPr/>
      </xdr:nvSpPr>
      <xdr:spPr>
        <a:xfrm>
          <a:off x="15240000" y="28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11193</xdr:rowOff>
    </xdr:from>
    <xdr:ext cx="762000" cy="259045"/>
    <xdr:sp macro="" textlink="">
      <xdr:nvSpPr>
        <xdr:cNvPr id="467" name="テキスト ボックス 466"/>
        <xdr:cNvSpPr txBox="1"/>
      </xdr:nvSpPr>
      <xdr:spPr>
        <a:xfrm>
          <a:off x="14909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91440</xdr:rowOff>
    </xdr:from>
    <xdr:to>
      <xdr:col>68</xdr:col>
      <xdr:colOff>203200</xdr:colOff>
      <xdr:row>17</xdr:row>
      <xdr:rowOff>21590</xdr:rowOff>
    </xdr:to>
    <xdr:sp macro="" textlink="">
      <xdr:nvSpPr>
        <xdr:cNvPr id="468" name="楕円 467"/>
        <xdr:cNvSpPr/>
      </xdr:nvSpPr>
      <xdr:spPr>
        <a:xfrm>
          <a:off x="1435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6367</xdr:rowOff>
    </xdr:from>
    <xdr:ext cx="762000" cy="259045"/>
    <xdr:sp macro="" textlink="">
      <xdr:nvSpPr>
        <xdr:cNvPr id="469" name="テキスト ボックス 468"/>
        <xdr:cNvSpPr txBox="1"/>
      </xdr:nvSpPr>
      <xdr:spPr>
        <a:xfrm>
          <a:off x="14020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57658</xdr:rowOff>
    </xdr:from>
    <xdr:to>
      <xdr:col>64</xdr:col>
      <xdr:colOff>152400</xdr:colOff>
      <xdr:row>16</xdr:row>
      <xdr:rowOff>159258</xdr:rowOff>
    </xdr:to>
    <xdr:sp macro="" textlink="">
      <xdr:nvSpPr>
        <xdr:cNvPr id="470" name="楕円 469"/>
        <xdr:cNvSpPr/>
      </xdr:nvSpPr>
      <xdr:spPr>
        <a:xfrm>
          <a:off x="13462000" y="28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144035</xdr:rowOff>
    </xdr:from>
    <xdr:ext cx="762000" cy="259045"/>
    <xdr:sp macro="" textlink="">
      <xdr:nvSpPr>
        <xdr:cNvPr id="471" name="テキスト ボックス 470"/>
        <xdr:cNvSpPr txBox="1"/>
      </xdr:nvSpPr>
      <xdr:spPr>
        <a:xfrm>
          <a:off x="13131800" y="288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55,053
52,066
70.40
21,082,590
20,772,274
283,805
12,866,938
27,707,678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職員の削減や</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、ワークライフバランスの実現のため時間外勤務の削減等に取り組んだことにより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、類似団体の平均値</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下回っ</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た。しかし、住民サービスの水準を保つには、これ以上の職員削減は難しいため、今後は時間</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外勤務の削減や職員構成の平準化</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に加えて、ＲＰＡやＡＩの導入を</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図るなどし人件費の抑制に努める。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62230</xdr:rowOff>
    </xdr:from>
    <xdr:to>
      <xdr:col>24</xdr:col>
      <xdr:colOff>25400</xdr:colOff>
      <xdr:row>35</xdr:row>
      <xdr:rowOff>92710</xdr:rowOff>
    </xdr:to>
    <xdr:cxnSp macro="">
      <xdr:nvCxnSpPr>
        <xdr:cNvPr id="66" name="直線コネクタ 65"/>
        <xdr:cNvCxnSpPr/>
      </xdr:nvCxnSpPr>
      <xdr:spPr>
        <a:xfrm flipV="1">
          <a:off x="3987800" y="60629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100330</xdr:rowOff>
    </xdr:to>
    <xdr:cxnSp macro="">
      <xdr:nvCxnSpPr>
        <xdr:cNvPr id="69" name="直線コネクタ 68"/>
        <xdr:cNvCxnSpPr/>
      </xdr:nvCxnSpPr>
      <xdr:spPr>
        <a:xfrm flipV="1">
          <a:off x="3098800" y="6093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35</xdr:row>
      <xdr:rowOff>123190</xdr:rowOff>
    </xdr:to>
    <xdr:cxnSp macro="">
      <xdr:nvCxnSpPr>
        <xdr:cNvPr id="72" name="直線コネクタ 71"/>
        <xdr:cNvCxnSpPr/>
      </xdr:nvCxnSpPr>
      <xdr:spPr>
        <a:xfrm flipV="1">
          <a:off x="2209800" y="610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35</xdr:row>
      <xdr:rowOff>130810</xdr:rowOff>
    </xdr:to>
    <xdr:cxnSp macro="">
      <xdr:nvCxnSpPr>
        <xdr:cNvPr id="75" name="直線コネクタ 74"/>
        <xdr:cNvCxnSpPr/>
      </xdr:nvCxnSpPr>
      <xdr:spPr>
        <a:xfrm flipV="1">
          <a:off x="1320800" y="6123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85" name="楕円 84"/>
        <xdr:cNvSpPr/>
      </xdr:nvSpPr>
      <xdr:spPr>
        <a:xfrm>
          <a:off x="4775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27957</xdr:rowOff>
    </xdr:from>
    <xdr:ext cx="762000" cy="259045"/>
    <xdr:sp macro="" textlink="">
      <xdr:nvSpPr>
        <xdr:cNvPr id="86" name="人件費該当値テキスト"/>
        <xdr:cNvSpPr txBox="1"/>
      </xdr:nvSpPr>
      <xdr:spPr>
        <a:xfrm>
          <a:off x="4914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保育所等入所児童に対応するための臨時職員賃金の増加や、公共施設の管理運営に指定管理者制度を導入したことによる委託料の増加などにより、類似団体と比較して高い比率となっていたが、合併特例債を活用して積み立てた振興基金を、繰り入れて充当したことにより、比率が大きく低下すること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20320</xdr:rowOff>
    </xdr:from>
    <xdr:to>
      <xdr:col>82</xdr:col>
      <xdr:colOff>107950</xdr:colOff>
      <xdr:row>19</xdr:row>
      <xdr:rowOff>39370</xdr:rowOff>
    </xdr:to>
    <xdr:cxnSp macro="">
      <xdr:nvCxnSpPr>
        <xdr:cNvPr id="127" name="直線コネクタ 126"/>
        <xdr:cNvCxnSpPr/>
      </xdr:nvCxnSpPr>
      <xdr:spPr>
        <a:xfrm flipV="1">
          <a:off x="15671800" y="31064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16510</xdr:rowOff>
    </xdr:from>
    <xdr:to>
      <xdr:col>78</xdr:col>
      <xdr:colOff>69850</xdr:colOff>
      <xdr:row>19</xdr:row>
      <xdr:rowOff>39370</xdr:rowOff>
    </xdr:to>
    <xdr:cxnSp macro="">
      <xdr:nvCxnSpPr>
        <xdr:cNvPr id="130" name="直線コネクタ 129"/>
        <xdr:cNvCxnSpPr/>
      </xdr:nvCxnSpPr>
      <xdr:spPr>
        <a:xfrm>
          <a:off x="14782800" y="3274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16510</xdr:rowOff>
    </xdr:from>
    <xdr:to>
      <xdr:col>73</xdr:col>
      <xdr:colOff>180975</xdr:colOff>
      <xdr:row>19</xdr:row>
      <xdr:rowOff>85090</xdr:rowOff>
    </xdr:to>
    <xdr:cxnSp macro="">
      <xdr:nvCxnSpPr>
        <xdr:cNvPr id="133" name="直線コネクタ 132"/>
        <xdr:cNvCxnSpPr/>
      </xdr:nvCxnSpPr>
      <xdr:spPr>
        <a:xfrm flipV="1">
          <a:off x="13893800" y="3274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8890</xdr:rowOff>
    </xdr:from>
    <xdr:to>
      <xdr:col>69</xdr:col>
      <xdr:colOff>92075</xdr:colOff>
      <xdr:row>19</xdr:row>
      <xdr:rowOff>85090</xdr:rowOff>
    </xdr:to>
    <xdr:cxnSp macro="">
      <xdr:nvCxnSpPr>
        <xdr:cNvPr id="136" name="直線コネクタ 135"/>
        <xdr:cNvCxnSpPr/>
      </xdr:nvCxnSpPr>
      <xdr:spPr>
        <a:xfrm>
          <a:off x="13004800" y="3266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39" name="フローチャート: 判断 138"/>
        <xdr:cNvSpPr/>
      </xdr:nvSpPr>
      <xdr:spPr>
        <a:xfrm>
          <a:off x="12954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153687</xdr:rowOff>
    </xdr:from>
    <xdr:ext cx="762000" cy="259045"/>
    <xdr:sp macro="" textlink="">
      <xdr:nvSpPr>
        <xdr:cNvPr id="140" name="テキスト ボックス 139"/>
        <xdr:cNvSpPr txBox="1"/>
      </xdr:nvSpPr>
      <xdr:spPr>
        <a:xfrm>
          <a:off x="12623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140970</xdr:rowOff>
    </xdr:from>
    <xdr:to>
      <xdr:col>82</xdr:col>
      <xdr:colOff>158750</xdr:colOff>
      <xdr:row>18</xdr:row>
      <xdr:rowOff>71120</xdr:rowOff>
    </xdr:to>
    <xdr:sp macro="" textlink="">
      <xdr:nvSpPr>
        <xdr:cNvPr id="146" name="楕円 145"/>
        <xdr:cNvSpPr/>
      </xdr:nvSpPr>
      <xdr:spPr>
        <a:xfrm>
          <a:off x="164592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113047</xdr:rowOff>
    </xdr:from>
    <xdr:ext cx="762000" cy="259045"/>
    <xdr:sp macro="" textlink="">
      <xdr:nvSpPr>
        <xdr:cNvPr id="147" name="物件費該当値テキスト"/>
        <xdr:cNvSpPr txBox="1"/>
      </xdr:nvSpPr>
      <xdr:spPr>
        <a:xfrm>
          <a:off x="165989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160020</xdr:rowOff>
    </xdr:from>
    <xdr:to>
      <xdr:col>78</xdr:col>
      <xdr:colOff>120650</xdr:colOff>
      <xdr:row>19</xdr:row>
      <xdr:rowOff>90170</xdr:rowOff>
    </xdr:to>
    <xdr:sp macro="" textlink="">
      <xdr:nvSpPr>
        <xdr:cNvPr id="148" name="楕円 147"/>
        <xdr:cNvSpPr/>
      </xdr:nvSpPr>
      <xdr:spPr>
        <a:xfrm>
          <a:off x="15621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74947</xdr:rowOff>
    </xdr:from>
    <xdr:ext cx="736600" cy="259045"/>
    <xdr:sp macro="" textlink="">
      <xdr:nvSpPr>
        <xdr:cNvPr id="149" name="テキスト ボックス 148"/>
        <xdr:cNvSpPr txBox="1"/>
      </xdr:nvSpPr>
      <xdr:spPr>
        <a:xfrm>
          <a:off x="15290800" y="333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137160</xdr:rowOff>
    </xdr:from>
    <xdr:to>
      <xdr:col>74</xdr:col>
      <xdr:colOff>31750</xdr:colOff>
      <xdr:row>19</xdr:row>
      <xdr:rowOff>67310</xdr:rowOff>
    </xdr:to>
    <xdr:sp macro="" textlink="">
      <xdr:nvSpPr>
        <xdr:cNvPr id="150" name="楕円 149"/>
        <xdr:cNvSpPr/>
      </xdr:nvSpPr>
      <xdr:spPr>
        <a:xfrm>
          <a:off x="14732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52087</xdr:rowOff>
    </xdr:from>
    <xdr:ext cx="762000" cy="259045"/>
    <xdr:sp macro="" textlink="">
      <xdr:nvSpPr>
        <xdr:cNvPr id="151" name="テキスト ボックス 150"/>
        <xdr:cNvSpPr txBox="1"/>
      </xdr:nvSpPr>
      <xdr:spPr>
        <a:xfrm>
          <a:off x="14401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34290</xdr:rowOff>
    </xdr:from>
    <xdr:to>
      <xdr:col>69</xdr:col>
      <xdr:colOff>142875</xdr:colOff>
      <xdr:row>19</xdr:row>
      <xdr:rowOff>135890</xdr:rowOff>
    </xdr:to>
    <xdr:sp macro="" textlink="">
      <xdr:nvSpPr>
        <xdr:cNvPr id="152" name="楕円 151"/>
        <xdr:cNvSpPr/>
      </xdr:nvSpPr>
      <xdr:spPr>
        <a:xfrm>
          <a:off x="13843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120667</xdr:rowOff>
    </xdr:from>
    <xdr:ext cx="762000" cy="259045"/>
    <xdr:sp macro="" textlink="">
      <xdr:nvSpPr>
        <xdr:cNvPr id="153" name="テキスト ボックス 152"/>
        <xdr:cNvSpPr txBox="1"/>
      </xdr:nvSpPr>
      <xdr:spPr>
        <a:xfrm>
          <a:off x="13512800" y="337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129540</xdr:rowOff>
    </xdr:from>
    <xdr:to>
      <xdr:col>65</xdr:col>
      <xdr:colOff>53975</xdr:colOff>
      <xdr:row>19</xdr:row>
      <xdr:rowOff>59690</xdr:rowOff>
    </xdr:to>
    <xdr:sp macro="" textlink="">
      <xdr:nvSpPr>
        <xdr:cNvPr id="154" name="楕円 153"/>
        <xdr:cNvSpPr/>
      </xdr:nvSpPr>
      <xdr:spPr>
        <a:xfrm>
          <a:off x="12954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44467</xdr:rowOff>
    </xdr:from>
    <xdr:ext cx="762000" cy="259045"/>
    <xdr:sp macro="" textlink="">
      <xdr:nvSpPr>
        <xdr:cNvPr id="155" name="テキスト ボックス 154"/>
        <xdr:cNvSpPr txBox="1"/>
      </xdr:nvSpPr>
      <xdr:spPr>
        <a:xfrm>
          <a:off x="12623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の平均値を下回っているものの毎年増加傾向であり、私立保育園等の施設型給付費や障がい福祉事業においては顕著な伸びを示している。また、湖南市特有の人口構成により急激に高齢化率が上昇することから、扶助費については今後も増加することが見込まれるため市単独事業の見直しを行い、事業の重点化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55</xdr:row>
      <xdr:rowOff>101854</xdr:rowOff>
    </xdr:to>
    <xdr:cxnSp macro="">
      <xdr:nvCxnSpPr>
        <xdr:cNvPr id="186" name="直線コネクタ 185"/>
        <xdr:cNvCxnSpPr/>
      </xdr:nvCxnSpPr>
      <xdr:spPr>
        <a:xfrm flipV="1">
          <a:off x="3987800" y="95224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65278</xdr:rowOff>
    </xdr:from>
    <xdr:to>
      <xdr:col>19</xdr:col>
      <xdr:colOff>187325</xdr:colOff>
      <xdr:row>55</xdr:row>
      <xdr:rowOff>101854</xdr:rowOff>
    </xdr:to>
    <xdr:cxnSp macro="">
      <xdr:nvCxnSpPr>
        <xdr:cNvPr id="189" name="直線コネクタ 188"/>
        <xdr:cNvCxnSpPr/>
      </xdr:nvCxnSpPr>
      <xdr:spPr>
        <a:xfrm>
          <a:off x="3098800" y="94950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46990</xdr:rowOff>
    </xdr:from>
    <xdr:to>
      <xdr:col>15</xdr:col>
      <xdr:colOff>98425</xdr:colOff>
      <xdr:row>55</xdr:row>
      <xdr:rowOff>65278</xdr:rowOff>
    </xdr:to>
    <xdr:cxnSp macro="">
      <xdr:nvCxnSpPr>
        <xdr:cNvPr id="192" name="直線コネクタ 191"/>
        <xdr:cNvCxnSpPr/>
      </xdr:nvCxnSpPr>
      <xdr:spPr>
        <a:xfrm>
          <a:off x="2209800" y="94767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xdr:rowOff>
    </xdr:from>
    <xdr:to>
      <xdr:col>11</xdr:col>
      <xdr:colOff>9525</xdr:colOff>
      <xdr:row>55</xdr:row>
      <xdr:rowOff>46990</xdr:rowOff>
    </xdr:to>
    <xdr:cxnSp macro="">
      <xdr:nvCxnSpPr>
        <xdr:cNvPr id="195" name="直線コネクタ 194"/>
        <xdr:cNvCxnSpPr/>
      </xdr:nvCxnSpPr>
      <xdr:spPr>
        <a:xfrm>
          <a:off x="1320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39133</xdr:rowOff>
    </xdr:from>
    <xdr:ext cx="762000" cy="259045"/>
    <xdr:sp macro="" textlink="">
      <xdr:nvSpPr>
        <xdr:cNvPr id="197" name="テキスト ボックス 196"/>
        <xdr:cNvSpPr txBox="1"/>
      </xdr:nvSpPr>
      <xdr:spPr>
        <a:xfrm>
          <a:off x="1828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198" name="フローチャート: 判断 197"/>
        <xdr:cNvSpPr/>
      </xdr:nvSpPr>
      <xdr:spPr>
        <a:xfrm>
          <a:off x="1270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55135</xdr:rowOff>
    </xdr:from>
    <xdr:ext cx="762000" cy="259045"/>
    <xdr:sp macro="" textlink="">
      <xdr:nvSpPr>
        <xdr:cNvPr id="199" name="テキスト ボックス 198"/>
        <xdr:cNvSpPr txBox="1"/>
      </xdr:nvSpPr>
      <xdr:spPr>
        <a:xfrm>
          <a:off x="939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5" name="楕円 204"/>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58437</xdr:rowOff>
    </xdr:from>
    <xdr:ext cx="762000" cy="259045"/>
    <xdr:sp macro="" textlink="">
      <xdr:nvSpPr>
        <xdr:cNvPr id="206" name="扶助費該当値テキスト"/>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51054</xdr:rowOff>
    </xdr:from>
    <xdr:to>
      <xdr:col>20</xdr:col>
      <xdr:colOff>38100</xdr:colOff>
      <xdr:row>55</xdr:row>
      <xdr:rowOff>152654</xdr:rowOff>
    </xdr:to>
    <xdr:sp macro="" textlink="">
      <xdr:nvSpPr>
        <xdr:cNvPr id="207" name="楕円 206"/>
        <xdr:cNvSpPr/>
      </xdr:nvSpPr>
      <xdr:spPr>
        <a:xfrm>
          <a:off x="3937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162831</xdr:rowOff>
    </xdr:from>
    <xdr:ext cx="736600" cy="259045"/>
    <xdr:sp macro="" textlink="">
      <xdr:nvSpPr>
        <xdr:cNvPr id="208" name="テキスト ボックス 207"/>
        <xdr:cNvSpPr txBox="1"/>
      </xdr:nvSpPr>
      <xdr:spPr>
        <a:xfrm>
          <a:off x="3606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14478</xdr:rowOff>
    </xdr:from>
    <xdr:to>
      <xdr:col>15</xdr:col>
      <xdr:colOff>149225</xdr:colOff>
      <xdr:row>55</xdr:row>
      <xdr:rowOff>116078</xdr:rowOff>
    </xdr:to>
    <xdr:sp macro="" textlink="">
      <xdr:nvSpPr>
        <xdr:cNvPr id="209" name="楕円 208"/>
        <xdr:cNvSpPr/>
      </xdr:nvSpPr>
      <xdr:spPr>
        <a:xfrm>
          <a:off x="3048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126255</xdr:rowOff>
    </xdr:from>
    <xdr:ext cx="762000" cy="259045"/>
    <xdr:sp macro="" textlink="">
      <xdr:nvSpPr>
        <xdr:cNvPr id="210" name="テキスト ボックス 209"/>
        <xdr:cNvSpPr txBox="1"/>
      </xdr:nvSpPr>
      <xdr:spPr>
        <a:xfrm>
          <a:off x="2717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167640</xdr:rowOff>
    </xdr:from>
    <xdr:to>
      <xdr:col>11</xdr:col>
      <xdr:colOff>60325</xdr:colOff>
      <xdr:row>55</xdr:row>
      <xdr:rowOff>97790</xdr:rowOff>
    </xdr:to>
    <xdr:sp macro="" textlink="">
      <xdr:nvSpPr>
        <xdr:cNvPr id="211" name="楕円 210"/>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107967</xdr:rowOff>
    </xdr:from>
    <xdr:ext cx="762000" cy="259045"/>
    <xdr:sp macro="" textlink="">
      <xdr:nvSpPr>
        <xdr:cNvPr id="212" name="テキスト ボックス 211"/>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121920</xdr:rowOff>
    </xdr:from>
    <xdr:to>
      <xdr:col>6</xdr:col>
      <xdr:colOff>171450</xdr:colOff>
      <xdr:row>55</xdr:row>
      <xdr:rowOff>52070</xdr:rowOff>
    </xdr:to>
    <xdr:sp macro="" textlink="">
      <xdr:nvSpPr>
        <xdr:cNvPr id="213" name="楕円 212"/>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62247</xdr:rowOff>
    </xdr:from>
    <xdr:ext cx="762000" cy="259045"/>
    <xdr:sp macro="" textlink="">
      <xdr:nvSpPr>
        <xdr:cNvPr id="214" name="テキスト ボックス 213"/>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類似団体と比較して低い比率となっている要因としては、他会計への繰出金において、介護保険特別会計および後期高齢者医療特別会計への繰出金は増加しているが、平成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年度から下水道事業会計が企業会計へ移行したことにより、</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繰出金で支出していた一部が</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補助金および負担金での支出になったためと</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考える。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今後も、受益者負担の原則による料金改定などにより適正な一般会計からの繰出</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原則とし比率の改善に努める。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20320</xdr:rowOff>
    </xdr:from>
    <xdr:to>
      <xdr:col>82</xdr:col>
      <xdr:colOff>107950</xdr:colOff>
      <xdr:row>54</xdr:row>
      <xdr:rowOff>35560</xdr:rowOff>
    </xdr:to>
    <xdr:cxnSp macro="">
      <xdr:nvCxnSpPr>
        <xdr:cNvPr id="247" name="直線コネクタ 246"/>
        <xdr:cNvCxnSpPr/>
      </xdr:nvCxnSpPr>
      <xdr:spPr>
        <a:xfrm>
          <a:off x="15671800" y="9278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20320</xdr:rowOff>
    </xdr:from>
    <xdr:to>
      <xdr:col>78</xdr:col>
      <xdr:colOff>69850</xdr:colOff>
      <xdr:row>54</xdr:row>
      <xdr:rowOff>43180</xdr:rowOff>
    </xdr:to>
    <xdr:cxnSp macro="">
      <xdr:nvCxnSpPr>
        <xdr:cNvPr id="250" name="直線コネクタ 249"/>
        <xdr:cNvCxnSpPr/>
      </xdr:nvCxnSpPr>
      <xdr:spPr>
        <a:xfrm flipV="1">
          <a:off x="14782800" y="927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43180</xdr:rowOff>
    </xdr:from>
    <xdr:to>
      <xdr:col>73</xdr:col>
      <xdr:colOff>180975</xdr:colOff>
      <xdr:row>56</xdr:row>
      <xdr:rowOff>73660</xdr:rowOff>
    </xdr:to>
    <xdr:cxnSp macro="">
      <xdr:nvCxnSpPr>
        <xdr:cNvPr id="253" name="直線コネクタ 252"/>
        <xdr:cNvCxnSpPr/>
      </xdr:nvCxnSpPr>
      <xdr:spPr>
        <a:xfrm flipV="1">
          <a:off x="13893800" y="930148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73660</xdr:rowOff>
    </xdr:from>
    <xdr:to>
      <xdr:col>69</xdr:col>
      <xdr:colOff>92075</xdr:colOff>
      <xdr:row>56</xdr:row>
      <xdr:rowOff>81280</xdr:rowOff>
    </xdr:to>
    <xdr:cxnSp macro="">
      <xdr:nvCxnSpPr>
        <xdr:cNvPr id="256" name="直線コネクタ 255"/>
        <xdr:cNvCxnSpPr/>
      </xdr:nvCxnSpPr>
      <xdr:spPr>
        <a:xfrm flipV="1">
          <a:off x="13004800" y="967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59" name="フローチャート: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60" name="テキスト ボックス 259"/>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156210</xdr:rowOff>
    </xdr:from>
    <xdr:to>
      <xdr:col>82</xdr:col>
      <xdr:colOff>158750</xdr:colOff>
      <xdr:row>54</xdr:row>
      <xdr:rowOff>86360</xdr:rowOff>
    </xdr:to>
    <xdr:sp macro="" textlink="">
      <xdr:nvSpPr>
        <xdr:cNvPr id="266" name="楕円 265"/>
        <xdr:cNvSpPr/>
      </xdr:nvSpPr>
      <xdr:spPr>
        <a:xfrm>
          <a:off x="16459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1287</xdr:rowOff>
    </xdr:from>
    <xdr:ext cx="762000" cy="259045"/>
    <xdr:sp macro="" textlink="">
      <xdr:nvSpPr>
        <xdr:cNvPr id="267" name="その他該当値テキスト"/>
        <xdr:cNvSpPr txBox="1"/>
      </xdr:nvSpPr>
      <xdr:spPr>
        <a:xfrm>
          <a:off x="165989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140970</xdr:rowOff>
    </xdr:from>
    <xdr:to>
      <xdr:col>78</xdr:col>
      <xdr:colOff>120650</xdr:colOff>
      <xdr:row>54</xdr:row>
      <xdr:rowOff>71120</xdr:rowOff>
    </xdr:to>
    <xdr:sp macro="" textlink="">
      <xdr:nvSpPr>
        <xdr:cNvPr id="268" name="楕円 267"/>
        <xdr:cNvSpPr/>
      </xdr:nvSpPr>
      <xdr:spPr>
        <a:xfrm>
          <a:off x="15621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81297</xdr:rowOff>
    </xdr:from>
    <xdr:ext cx="736600" cy="259045"/>
    <xdr:sp macro="" textlink="">
      <xdr:nvSpPr>
        <xdr:cNvPr id="269" name="テキスト ボックス 268"/>
        <xdr:cNvSpPr txBox="1"/>
      </xdr:nvSpPr>
      <xdr:spPr>
        <a:xfrm>
          <a:off x="15290800" y="899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163830</xdr:rowOff>
    </xdr:from>
    <xdr:to>
      <xdr:col>74</xdr:col>
      <xdr:colOff>31750</xdr:colOff>
      <xdr:row>54</xdr:row>
      <xdr:rowOff>93980</xdr:rowOff>
    </xdr:to>
    <xdr:sp macro="" textlink="">
      <xdr:nvSpPr>
        <xdr:cNvPr id="270" name="楕円 269"/>
        <xdr:cNvSpPr/>
      </xdr:nvSpPr>
      <xdr:spPr>
        <a:xfrm>
          <a:off x="14732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104157</xdr:rowOff>
    </xdr:from>
    <xdr:ext cx="762000" cy="259045"/>
    <xdr:sp macro="" textlink="">
      <xdr:nvSpPr>
        <xdr:cNvPr id="271" name="テキスト ボックス 270"/>
        <xdr:cNvSpPr txBox="1"/>
      </xdr:nvSpPr>
      <xdr:spPr>
        <a:xfrm>
          <a:off x="14401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2" name="楕円 271"/>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3" name="テキスト ボックス 272"/>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74" name="楕円 273"/>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116857</xdr:rowOff>
    </xdr:from>
    <xdr:ext cx="762000" cy="259045"/>
    <xdr:sp macro="" textlink="">
      <xdr:nvSpPr>
        <xdr:cNvPr id="275" name="テキスト ボックス 274"/>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下水道事業会計への負担金の減や、甲賀病院組合負担金の見直しによる減等により比率は低下しているが、</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類似団体と比較</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すると</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高い比率となっている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一部事務組合の事業内容の精査などによる負担金の適正化を図ることや、市単独補助金の必要性を精査し縮減に努める。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38</xdr:row>
      <xdr:rowOff>26416</xdr:rowOff>
    </xdr:to>
    <xdr:cxnSp macro="">
      <xdr:nvCxnSpPr>
        <xdr:cNvPr id="305" name="直線コネクタ 304"/>
        <xdr:cNvCxnSpPr/>
      </xdr:nvCxnSpPr>
      <xdr:spPr>
        <a:xfrm flipV="1">
          <a:off x="15671800" y="643178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26416</xdr:rowOff>
    </xdr:from>
    <xdr:to>
      <xdr:col>78</xdr:col>
      <xdr:colOff>69850</xdr:colOff>
      <xdr:row>38</xdr:row>
      <xdr:rowOff>40132</xdr:rowOff>
    </xdr:to>
    <xdr:cxnSp macro="">
      <xdr:nvCxnSpPr>
        <xdr:cNvPr id="308" name="直線コネクタ 307"/>
        <xdr:cNvCxnSpPr/>
      </xdr:nvCxnSpPr>
      <xdr:spPr>
        <a:xfrm flipV="1">
          <a:off x="14782800" y="65415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38</xdr:row>
      <xdr:rowOff>40132</xdr:rowOff>
    </xdr:to>
    <xdr:cxnSp macro="">
      <xdr:nvCxnSpPr>
        <xdr:cNvPr id="311" name="直線コネクタ 310"/>
        <xdr:cNvCxnSpPr/>
      </xdr:nvCxnSpPr>
      <xdr:spPr>
        <a:xfrm>
          <a:off x="13893800" y="638606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42418</xdr:rowOff>
    </xdr:to>
    <xdr:cxnSp macro="">
      <xdr:nvCxnSpPr>
        <xdr:cNvPr id="314" name="直線コネクタ 313"/>
        <xdr:cNvCxnSpPr/>
      </xdr:nvCxnSpPr>
      <xdr:spPr>
        <a:xfrm>
          <a:off x="13004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17" name="フローチャート: 判断 316"/>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18" name="テキスト ボックス 317"/>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4" name="楕円 323"/>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5"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147066</xdr:rowOff>
    </xdr:from>
    <xdr:to>
      <xdr:col>78</xdr:col>
      <xdr:colOff>120650</xdr:colOff>
      <xdr:row>38</xdr:row>
      <xdr:rowOff>77215</xdr:rowOff>
    </xdr:to>
    <xdr:sp macro="" textlink="">
      <xdr:nvSpPr>
        <xdr:cNvPr id="326" name="楕円 325"/>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61993</xdr:rowOff>
    </xdr:from>
    <xdr:ext cx="736600" cy="259045"/>
    <xdr:sp macro="" textlink="">
      <xdr:nvSpPr>
        <xdr:cNvPr id="327" name="テキスト ボックス 326"/>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160782</xdr:rowOff>
    </xdr:from>
    <xdr:to>
      <xdr:col>74</xdr:col>
      <xdr:colOff>31750</xdr:colOff>
      <xdr:row>38</xdr:row>
      <xdr:rowOff>90932</xdr:rowOff>
    </xdr:to>
    <xdr:sp macro="" textlink="">
      <xdr:nvSpPr>
        <xdr:cNvPr id="328" name="楕円 327"/>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75709</xdr:rowOff>
    </xdr:from>
    <xdr:ext cx="762000" cy="259045"/>
    <xdr:sp macro="" textlink="">
      <xdr:nvSpPr>
        <xdr:cNvPr id="329" name="テキスト ボックス 328"/>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30" name="楕円 329"/>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31" name="テキスト ボックス 330"/>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32" name="楕円 331"/>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33" name="テキスト ボックス 332"/>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16</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年の合併以降、義務教育施設の耐震化事業をはじめとする大型投資事業を実施してきたことに加え</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臨時財政対策債の償還が増加していることにより</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類似団体平均を上回ることとなった。庁舎</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整備</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や石部駅周辺整備事業</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、財源を</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地方債に依存する事業を</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進めて</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く</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ことから</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他の事業との年度間調整、事業規模の見直しなどにより</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、後年に</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過度の負担とならないよう調整を行い平準化に努める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67563</xdr:rowOff>
    </xdr:from>
    <xdr:to>
      <xdr:col>24</xdr:col>
      <xdr:colOff>25400</xdr:colOff>
      <xdr:row>78</xdr:row>
      <xdr:rowOff>85852</xdr:rowOff>
    </xdr:to>
    <xdr:cxnSp macro="">
      <xdr:nvCxnSpPr>
        <xdr:cNvPr id="363" name="直線コネクタ 362"/>
        <xdr:cNvCxnSpPr/>
      </xdr:nvCxnSpPr>
      <xdr:spPr>
        <a:xfrm>
          <a:off x="3987800" y="1344066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67563</xdr:rowOff>
    </xdr:to>
    <xdr:cxnSp macro="">
      <xdr:nvCxnSpPr>
        <xdr:cNvPr id="366" name="直線コネクタ 365"/>
        <xdr:cNvCxnSpPr/>
      </xdr:nvCxnSpPr>
      <xdr:spPr>
        <a:xfrm>
          <a:off x="3098800" y="134086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40132</xdr:rowOff>
    </xdr:to>
    <xdr:cxnSp macro="">
      <xdr:nvCxnSpPr>
        <xdr:cNvPr id="369" name="直線コネクタ 368"/>
        <xdr:cNvCxnSpPr/>
      </xdr:nvCxnSpPr>
      <xdr:spPr>
        <a:xfrm flipV="1">
          <a:off x="2209800" y="134086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40132</xdr:rowOff>
    </xdr:from>
    <xdr:to>
      <xdr:col>11</xdr:col>
      <xdr:colOff>9525</xdr:colOff>
      <xdr:row>78</xdr:row>
      <xdr:rowOff>85852</xdr:rowOff>
    </xdr:to>
    <xdr:cxnSp macro="">
      <xdr:nvCxnSpPr>
        <xdr:cNvPr id="372" name="直線コネクタ 371"/>
        <xdr:cNvCxnSpPr/>
      </xdr:nvCxnSpPr>
      <xdr:spPr>
        <a:xfrm flipV="1">
          <a:off x="1320800" y="134132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75" name="フローチャート: 判断 374"/>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76" name="テキスト ボックス 375"/>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35052</xdr:rowOff>
    </xdr:from>
    <xdr:to>
      <xdr:col>24</xdr:col>
      <xdr:colOff>76200</xdr:colOff>
      <xdr:row>78</xdr:row>
      <xdr:rowOff>136652</xdr:rowOff>
    </xdr:to>
    <xdr:sp macro="" textlink="">
      <xdr:nvSpPr>
        <xdr:cNvPr id="382" name="楕円 381"/>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7129</xdr:rowOff>
    </xdr:from>
    <xdr:ext cx="762000" cy="259045"/>
    <xdr:sp macro="" textlink="">
      <xdr:nvSpPr>
        <xdr:cNvPr id="383" name="公債費該当値テキスト"/>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xdr:rowOff>
    </xdr:from>
    <xdr:to>
      <xdr:col>20</xdr:col>
      <xdr:colOff>38100</xdr:colOff>
      <xdr:row>78</xdr:row>
      <xdr:rowOff>118363</xdr:rowOff>
    </xdr:to>
    <xdr:sp macro="" textlink="">
      <xdr:nvSpPr>
        <xdr:cNvPr id="384" name="楕円 383"/>
        <xdr:cNvSpPr/>
      </xdr:nvSpPr>
      <xdr:spPr>
        <a:xfrm>
          <a:off x="3937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85" name="テキスト ボックス 384"/>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86" name="楕円 385"/>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87" name="テキスト ボックス 386"/>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160782</xdr:rowOff>
    </xdr:from>
    <xdr:to>
      <xdr:col>11</xdr:col>
      <xdr:colOff>60325</xdr:colOff>
      <xdr:row>78</xdr:row>
      <xdr:rowOff>90932</xdr:rowOff>
    </xdr:to>
    <xdr:sp macro="" textlink="">
      <xdr:nvSpPr>
        <xdr:cNvPr id="388" name="楕円 387"/>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89" name="テキスト ボックス 388"/>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35052</xdr:rowOff>
    </xdr:from>
    <xdr:to>
      <xdr:col>6</xdr:col>
      <xdr:colOff>171450</xdr:colOff>
      <xdr:row>78</xdr:row>
      <xdr:rowOff>136652</xdr:rowOff>
    </xdr:to>
    <xdr:sp macro="" textlink="">
      <xdr:nvSpPr>
        <xdr:cNvPr id="390" name="楕円 389"/>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121429</xdr:rowOff>
    </xdr:from>
    <xdr:ext cx="762000" cy="259045"/>
    <xdr:sp macro="" textlink="">
      <xdr:nvSpPr>
        <xdr:cNvPr id="391" name="テキスト ボックス 390"/>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合併特例債を活用して積み立てた振興基金を、繰り入れて充当したことにより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の平均値を大きく下回ることとなった。しかし、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一部事務組合への負担金や補助交付金が多額であることに</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加え、社会保障関連経費の増加が見込まれるため、</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今後も、事業内容の精査などによる負担金の適正化を図ることや、市単独</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必要性を精査し縮減に努める。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147574</xdr:rowOff>
    </xdr:from>
    <xdr:to>
      <xdr:col>82</xdr:col>
      <xdr:colOff>107950</xdr:colOff>
      <xdr:row>77</xdr:row>
      <xdr:rowOff>42418</xdr:rowOff>
    </xdr:to>
    <xdr:cxnSp macro="">
      <xdr:nvCxnSpPr>
        <xdr:cNvPr id="422" name="直線コネクタ 421"/>
        <xdr:cNvCxnSpPr/>
      </xdr:nvCxnSpPr>
      <xdr:spPr>
        <a:xfrm flipV="1">
          <a:off x="15671800" y="13006324"/>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42418</xdr:rowOff>
    </xdr:from>
    <xdr:to>
      <xdr:col>78</xdr:col>
      <xdr:colOff>69850</xdr:colOff>
      <xdr:row>77</xdr:row>
      <xdr:rowOff>42418</xdr:rowOff>
    </xdr:to>
    <xdr:cxnSp macro="">
      <xdr:nvCxnSpPr>
        <xdr:cNvPr id="425" name="直線コネクタ 424"/>
        <xdr:cNvCxnSpPr/>
      </xdr:nvCxnSpPr>
      <xdr:spPr>
        <a:xfrm>
          <a:off x="14782800" y="13244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77</xdr:row>
      <xdr:rowOff>143002</xdr:rowOff>
    </xdr:to>
    <xdr:cxnSp macro="">
      <xdr:nvCxnSpPr>
        <xdr:cNvPr id="428" name="直線コネクタ 427"/>
        <xdr:cNvCxnSpPr/>
      </xdr:nvCxnSpPr>
      <xdr:spPr>
        <a:xfrm flipV="1">
          <a:off x="13893800" y="132440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77</xdr:row>
      <xdr:rowOff>143002</xdr:rowOff>
    </xdr:to>
    <xdr:cxnSp macro="">
      <xdr:nvCxnSpPr>
        <xdr:cNvPr id="431" name="直線コネクタ 430"/>
        <xdr:cNvCxnSpPr/>
      </xdr:nvCxnSpPr>
      <xdr:spPr>
        <a:xfrm>
          <a:off x="13004800" y="132715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4" name="フローチャート: 判断 433"/>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35" name="テキスト ボックス 434"/>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96774</xdr:rowOff>
    </xdr:from>
    <xdr:to>
      <xdr:col>82</xdr:col>
      <xdr:colOff>158750</xdr:colOff>
      <xdr:row>76</xdr:row>
      <xdr:rowOff>26924</xdr:rowOff>
    </xdr:to>
    <xdr:sp macro="" textlink="">
      <xdr:nvSpPr>
        <xdr:cNvPr id="441" name="楕円 440"/>
        <xdr:cNvSpPr/>
      </xdr:nvSpPr>
      <xdr:spPr>
        <a:xfrm>
          <a:off x="16459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5351</xdr:rowOff>
    </xdr:from>
    <xdr:ext cx="762000" cy="259045"/>
    <xdr:sp macro="" textlink="">
      <xdr:nvSpPr>
        <xdr:cNvPr id="442" name="公債費以外該当値テキスト"/>
        <xdr:cNvSpPr txBox="1"/>
      </xdr:nvSpPr>
      <xdr:spPr>
        <a:xfrm>
          <a:off x="16598900" y="1286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163068</xdr:rowOff>
    </xdr:from>
    <xdr:to>
      <xdr:col>78</xdr:col>
      <xdr:colOff>120650</xdr:colOff>
      <xdr:row>77</xdr:row>
      <xdr:rowOff>93218</xdr:rowOff>
    </xdr:to>
    <xdr:sp macro="" textlink="">
      <xdr:nvSpPr>
        <xdr:cNvPr id="443" name="楕円 442"/>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44" name="テキスト ボックス 443"/>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163068</xdr:rowOff>
    </xdr:from>
    <xdr:to>
      <xdr:col>74</xdr:col>
      <xdr:colOff>31750</xdr:colOff>
      <xdr:row>77</xdr:row>
      <xdr:rowOff>93218</xdr:rowOff>
    </xdr:to>
    <xdr:sp macro="" textlink="">
      <xdr:nvSpPr>
        <xdr:cNvPr id="445" name="楕円 444"/>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46" name="テキスト ボックス 445"/>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47" name="楕円 446"/>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48" name="テキスト ボックス 447"/>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9" name="楕円 448"/>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50" name="テキスト ボックス 449"/>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30770</xdr:rowOff>
    </xdr:from>
    <xdr:to>
      <xdr:col>29</xdr:col>
      <xdr:colOff>127000</xdr:colOff>
      <xdr:row>17</xdr:row>
      <xdr:rowOff>40665</xdr:rowOff>
    </xdr:to>
    <xdr:cxnSp macro="">
      <xdr:nvCxnSpPr>
        <xdr:cNvPr id="52" name="直線コネクタ 51"/>
        <xdr:cNvCxnSpPr/>
      </xdr:nvCxnSpPr>
      <xdr:spPr bwMode="auto">
        <a:xfrm>
          <a:off x="5003800" y="2993045"/>
          <a:ext cx="647700" cy="9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25442</xdr:rowOff>
    </xdr:from>
    <xdr:ext cx="762000" cy="259045"/>
    <xdr:sp macro="" textlink="">
      <xdr:nvSpPr>
        <xdr:cNvPr id="53" name="人口1人当たり決算額の推移平均値テキスト130"/>
        <xdr:cNvSpPr txBox="1"/>
      </xdr:nvSpPr>
      <xdr:spPr>
        <a:xfrm>
          <a:off x="5740400" y="298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30770</xdr:rowOff>
    </xdr:from>
    <xdr:to>
      <xdr:col>26</xdr:col>
      <xdr:colOff>50800</xdr:colOff>
      <xdr:row>17</xdr:row>
      <xdr:rowOff>68865</xdr:rowOff>
    </xdr:to>
    <xdr:cxnSp macro="">
      <xdr:nvCxnSpPr>
        <xdr:cNvPr id="55" name="直線コネクタ 54"/>
        <xdr:cNvCxnSpPr/>
      </xdr:nvCxnSpPr>
      <xdr:spPr bwMode="auto">
        <a:xfrm flipV="1">
          <a:off x="4305300" y="2993045"/>
          <a:ext cx="698500" cy="38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49140</xdr:rowOff>
    </xdr:from>
    <xdr:to>
      <xdr:col>22</xdr:col>
      <xdr:colOff>114300</xdr:colOff>
      <xdr:row>17</xdr:row>
      <xdr:rowOff>68865</xdr:rowOff>
    </xdr:to>
    <xdr:cxnSp macro="">
      <xdr:nvCxnSpPr>
        <xdr:cNvPr id="58" name="直線コネクタ 57"/>
        <xdr:cNvCxnSpPr/>
      </xdr:nvCxnSpPr>
      <xdr:spPr bwMode="auto">
        <a:xfrm>
          <a:off x="3606800" y="3011415"/>
          <a:ext cx="698500" cy="19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38118</xdr:rowOff>
    </xdr:from>
    <xdr:to>
      <xdr:col>18</xdr:col>
      <xdr:colOff>177800</xdr:colOff>
      <xdr:row>17</xdr:row>
      <xdr:rowOff>49140</xdr:rowOff>
    </xdr:to>
    <xdr:cxnSp macro="">
      <xdr:nvCxnSpPr>
        <xdr:cNvPr id="61" name="直線コネクタ 60"/>
        <xdr:cNvCxnSpPr/>
      </xdr:nvCxnSpPr>
      <xdr:spPr bwMode="auto">
        <a:xfrm>
          <a:off x="2908300" y="3000393"/>
          <a:ext cx="698500" cy="11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141199</xdr:rowOff>
    </xdr:from>
    <xdr:to>
      <xdr:col>15</xdr:col>
      <xdr:colOff>101600</xdr:colOff>
      <xdr:row>17</xdr:row>
      <xdr:rowOff>71349</xdr:rowOff>
    </xdr:to>
    <xdr:sp macro="" textlink="">
      <xdr:nvSpPr>
        <xdr:cNvPr id="64" name="フローチャート: 判断 63"/>
        <xdr:cNvSpPr/>
      </xdr:nvSpPr>
      <xdr:spPr bwMode="auto">
        <a:xfrm>
          <a:off x="2857500" y="2932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81526</xdr:rowOff>
    </xdr:from>
    <xdr:ext cx="762000" cy="259045"/>
    <xdr:sp macro="" textlink="">
      <xdr:nvSpPr>
        <xdr:cNvPr id="65" name="テキスト ボックス 64"/>
        <xdr:cNvSpPr txBox="1"/>
      </xdr:nvSpPr>
      <xdr:spPr>
        <a:xfrm>
          <a:off x="2527300" y="270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161315</xdr:rowOff>
    </xdr:from>
    <xdr:to>
      <xdr:col>29</xdr:col>
      <xdr:colOff>177800</xdr:colOff>
      <xdr:row>17</xdr:row>
      <xdr:rowOff>91465</xdr:rowOff>
    </xdr:to>
    <xdr:sp macro="" textlink="">
      <xdr:nvSpPr>
        <xdr:cNvPr id="71" name="楕円 70"/>
        <xdr:cNvSpPr/>
      </xdr:nvSpPr>
      <xdr:spPr bwMode="auto">
        <a:xfrm>
          <a:off x="5600700" y="2952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6392</xdr:rowOff>
    </xdr:from>
    <xdr:ext cx="762000" cy="259045"/>
    <xdr:sp macro="" textlink="">
      <xdr:nvSpPr>
        <xdr:cNvPr id="72" name="人口1人当たり決算額の推移該当値テキスト130"/>
        <xdr:cNvSpPr txBox="1"/>
      </xdr:nvSpPr>
      <xdr:spPr>
        <a:xfrm>
          <a:off x="5740400" y="27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151420</xdr:rowOff>
    </xdr:from>
    <xdr:to>
      <xdr:col>26</xdr:col>
      <xdr:colOff>101600</xdr:colOff>
      <xdr:row>17</xdr:row>
      <xdr:rowOff>81570</xdr:rowOff>
    </xdr:to>
    <xdr:sp macro="" textlink="">
      <xdr:nvSpPr>
        <xdr:cNvPr id="73" name="楕円 72"/>
        <xdr:cNvSpPr/>
      </xdr:nvSpPr>
      <xdr:spPr bwMode="auto">
        <a:xfrm>
          <a:off x="4953000" y="2942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91747</xdr:rowOff>
    </xdr:from>
    <xdr:ext cx="736600" cy="259045"/>
    <xdr:sp macro="" textlink="">
      <xdr:nvSpPr>
        <xdr:cNvPr id="74" name="テキスト ボックス 73"/>
        <xdr:cNvSpPr txBox="1"/>
      </xdr:nvSpPr>
      <xdr:spPr>
        <a:xfrm>
          <a:off x="4622800" y="2711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18065</xdr:rowOff>
    </xdr:from>
    <xdr:to>
      <xdr:col>22</xdr:col>
      <xdr:colOff>165100</xdr:colOff>
      <xdr:row>17</xdr:row>
      <xdr:rowOff>119665</xdr:rowOff>
    </xdr:to>
    <xdr:sp macro="" textlink="">
      <xdr:nvSpPr>
        <xdr:cNvPr id="75" name="楕円 74"/>
        <xdr:cNvSpPr/>
      </xdr:nvSpPr>
      <xdr:spPr bwMode="auto">
        <a:xfrm>
          <a:off x="4254500" y="2980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129842</xdr:rowOff>
    </xdr:from>
    <xdr:ext cx="762000" cy="259045"/>
    <xdr:sp macro="" textlink="">
      <xdr:nvSpPr>
        <xdr:cNvPr id="76" name="テキスト ボックス 75"/>
        <xdr:cNvSpPr txBox="1"/>
      </xdr:nvSpPr>
      <xdr:spPr>
        <a:xfrm>
          <a:off x="3924300" y="274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169790</xdr:rowOff>
    </xdr:from>
    <xdr:to>
      <xdr:col>19</xdr:col>
      <xdr:colOff>38100</xdr:colOff>
      <xdr:row>17</xdr:row>
      <xdr:rowOff>99940</xdr:rowOff>
    </xdr:to>
    <xdr:sp macro="" textlink="">
      <xdr:nvSpPr>
        <xdr:cNvPr id="77" name="楕円 76"/>
        <xdr:cNvSpPr/>
      </xdr:nvSpPr>
      <xdr:spPr bwMode="auto">
        <a:xfrm>
          <a:off x="3556000" y="2960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110117</xdr:rowOff>
    </xdr:from>
    <xdr:ext cx="762000" cy="259045"/>
    <xdr:sp macro="" textlink="">
      <xdr:nvSpPr>
        <xdr:cNvPr id="78" name="テキスト ボックス 77"/>
        <xdr:cNvSpPr txBox="1"/>
      </xdr:nvSpPr>
      <xdr:spPr>
        <a:xfrm>
          <a:off x="3225800" y="272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158768</xdr:rowOff>
    </xdr:from>
    <xdr:to>
      <xdr:col>15</xdr:col>
      <xdr:colOff>101600</xdr:colOff>
      <xdr:row>17</xdr:row>
      <xdr:rowOff>88918</xdr:rowOff>
    </xdr:to>
    <xdr:sp macro="" textlink="">
      <xdr:nvSpPr>
        <xdr:cNvPr id="79" name="楕円 78"/>
        <xdr:cNvSpPr/>
      </xdr:nvSpPr>
      <xdr:spPr bwMode="auto">
        <a:xfrm>
          <a:off x="2857500" y="2949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73695</xdr:rowOff>
    </xdr:from>
    <xdr:ext cx="762000" cy="259045"/>
    <xdr:sp macro="" textlink="">
      <xdr:nvSpPr>
        <xdr:cNvPr id="80" name="テキスト ボックス 79"/>
        <xdr:cNvSpPr txBox="1"/>
      </xdr:nvSpPr>
      <xdr:spPr>
        <a:xfrm>
          <a:off x="2527300" y="303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96694</xdr:rowOff>
    </xdr:from>
    <xdr:to>
      <xdr:col>29</xdr:col>
      <xdr:colOff>127000</xdr:colOff>
      <xdr:row>35</xdr:row>
      <xdr:rowOff>138528</xdr:rowOff>
    </xdr:to>
    <xdr:cxnSp macro="">
      <xdr:nvCxnSpPr>
        <xdr:cNvPr id="115" name="直線コネクタ 114"/>
        <xdr:cNvCxnSpPr/>
      </xdr:nvCxnSpPr>
      <xdr:spPr bwMode="auto">
        <a:xfrm>
          <a:off x="5003800" y="6707044"/>
          <a:ext cx="647700" cy="41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96694</xdr:rowOff>
    </xdr:from>
    <xdr:to>
      <xdr:col>26</xdr:col>
      <xdr:colOff>50800</xdr:colOff>
      <xdr:row>35</xdr:row>
      <xdr:rowOff>135882</xdr:rowOff>
    </xdr:to>
    <xdr:cxnSp macro="">
      <xdr:nvCxnSpPr>
        <xdr:cNvPr id="118" name="直線コネクタ 117"/>
        <xdr:cNvCxnSpPr/>
      </xdr:nvCxnSpPr>
      <xdr:spPr bwMode="auto">
        <a:xfrm flipV="1">
          <a:off x="4305300" y="6707044"/>
          <a:ext cx="698500" cy="39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338782</xdr:rowOff>
    </xdr:from>
    <xdr:to>
      <xdr:col>22</xdr:col>
      <xdr:colOff>114300</xdr:colOff>
      <xdr:row>35</xdr:row>
      <xdr:rowOff>135882</xdr:rowOff>
    </xdr:to>
    <xdr:cxnSp macro="">
      <xdr:nvCxnSpPr>
        <xdr:cNvPr id="121" name="直線コネクタ 120"/>
        <xdr:cNvCxnSpPr/>
      </xdr:nvCxnSpPr>
      <xdr:spPr bwMode="auto">
        <a:xfrm>
          <a:off x="3606800" y="6606232"/>
          <a:ext cx="698500" cy="140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303773</xdr:rowOff>
    </xdr:from>
    <xdr:to>
      <xdr:col>18</xdr:col>
      <xdr:colOff>177800</xdr:colOff>
      <xdr:row>34</xdr:row>
      <xdr:rowOff>338782</xdr:rowOff>
    </xdr:to>
    <xdr:cxnSp macro="">
      <xdr:nvCxnSpPr>
        <xdr:cNvPr id="124" name="直線コネクタ 123"/>
        <xdr:cNvCxnSpPr/>
      </xdr:nvCxnSpPr>
      <xdr:spPr bwMode="auto">
        <a:xfrm>
          <a:off x="2908300" y="6571223"/>
          <a:ext cx="698500" cy="35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6" name="テキスト ボックス 125"/>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76331</xdr:rowOff>
    </xdr:from>
    <xdr:to>
      <xdr:col>15</xdr:col>
      <xdr:colOff>101600</xdr:colOff>
      <xdr:row>35</xdr:row>
      <xdr:rowOff>177931</xdr:rowOff>
    </xdr:to>
    <xdr:sp macro="" textlink="">
      <xdr:nvSpPr>
        <xdr:cNvPr id="127" name="フローチャート: 判断 126"/>
        <xdr:cNvSpPr/>
      </xdr:nvSpPr>
      <xdr:spPr bwMode="auto">
        <a:xfrm>
          <a:off x="2857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162708</xdr:rowOff>
    </xdr:from>
    <xdr:ext cx="762000" cy="259045"/>
    <xdr:sp macro="" textlink="">
      <xdr:nvSpPr>
        <xdr:cNvPr id="128" name="テキスト ボックス 127"/>
        <xdr:cNvSpPr txBox="1"/>
      </xdr:nvSpPr>
      <xdr:spPr>
        <a:xfrm>
          <a:off x="2527300" y="67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87728</xdr:rowOff>
    </xdr:from>
    <xdr:to>
      <xdr:col>29</xdr:col>
      <xdr:colOff>177800</xdr:colOff>
      <xdr:row>35</xdr:row>
      <xdr:rowOff>189328</xdr:rowOff>
    </xdr:to>
    <xdr:sp macro="" textlink="">
      <xdr:nvSpPr>
        <xdr:cNvPr id="134" name="楕円 133"/>
        <xdr:cNvSpPr/>
      </xdr:nvSpPr>
      <xdr:spPr bwMode="auto">
        <a:xfrm>
          <a:off x="5600700" y="6698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275705</xdr:rowOff>
    </xdr:from>
    <xdr:ext cx="762000" cy="259045"/>
    <xdr:sp macro="" textlink="">
      <xdr:nvSpPr>
        <xdr:cNvPr id="135" name="人口1人当たり決算額の推移該当値テキスト445"/>
        <xdr:cNvSpPr txBox="1"/>
      </xdr:nvSpPr>
      <xdr:spPr>
        <a:xfrm>
          <a:off x="5740400" y="654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45894</xdr:rowOff>
    </xdr:from>
    <xdr:to>
      <xdr:col>26</xdr:col>
      <xdr:colOff>101600</xdr:colOff>
      <xdr:row>35</xdr:row>
      <xdr:rowOff>147494</xdr:rowOff>
    </xdr:to>
    <xdr:sp macro="" textlink="">
      <xdr:nvSpPr>
        <xdr:cNvPr id="136" name="楕円 135"/>
        <xdr:cNvSpPr/>
      </xdr:nvSpPr>
      <xdr:spPr bwMode="auto">
        <a:xfrm>
          <a:off x="4953000" y="6656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157671</xdr:rowOff>
    </xdr:from>
    <xdr:ext cx="736600" cy="259045"/>
    <xdr:sp macro="" textlink="">
      <xdr:nvSpPr>
        <xdr:cNvPr id="137" name="テキスト ボックス 136"/>
        <xdr:cNvSpPr txBox="1"/>
      </xdr:nvSpPr>
      <xdr:spPr>
        <a:xfrm>
          <a:off x="4622800" y="642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85082</xdr:rowOff>
    </xdr:from>
    <xdr:to>
      <xdr:col>22</xdr:col>
      <xdr:colOff>165100</xdr:colOff>
      <xdr:row>35</xdr:row>
      <xdr:rowOff>186682</xdr:rowOff>
    </xdr:to>
    <xdr:sp macro="" textlink="">
      <xdr:nvSpPr>
        <xdr:cNvPr id="138" name="楕円 137"/>
        <xdr:cNvSpPr/>
      </xdr:nvSpPr>
      <xdr:spPr bwMode="auto">
        <a:xfrm>
          <a:off x="4254500" y="6695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196859</xdr:rowOff>
    </xdr:from>
    <xdr:ext cx="762000" cy="259045"/>
    <xdr:sp macro="" textlink="">
      <xdr:nvSpPr>
        <xdr:cNvPr id="139" name="テキスト ボックス 138"/>
        <xdr:cNvSpPr txBox="1"/>
      </xdr:nvSpPr>
      <xdr:spPr>
        <a:xfrm>
          <a:off x="3924300" y="646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287982</xdr:rowOff>
    </xdr:from>
    <xdr:to>
      <xdr:col>19</xdr:col>
      <xdr:colOff>38100</xdr:colOff>
      <xdr:row>35</xdr:row>
      <xdr:rowOff>46682</xdr:rowOff>
    </xdr:to>
    <xdr:sp macro="" textlink="">
      <xdr:nvSpPr>
        <xdr:cNvPr id="140" name="楕円 139"/>
        <xdr:cNvSpPr/>
      </xdr:nvSpPr>
      <xdr:spPr bwMode="auto">
        <a:xfrm>
          <a:off x="3556000" y="6555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56859</xdr:rowOff>
    </xdr:from>
    <xdr:ext cx="762000" cy="259045"/>
    <xdr:sp macro="" textlink="">
      <xdr:nvSpPr>
        <xdr:cNvPr id="141" name="テキスト ボックス 140"/>
        <xdr:cNvSpPr txBox="1"/>
      </xdr:nvSpPr>
      <xdr:spPr>
        <a:xfrm>
          <a:off x="3225800" y="632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252973</xdr:rowOff>
    </xdr:from>
    <xdr:to>
      <xdr:col>15</xdr:col>
      <xdr:colOff>101600</xdr:colOff>
      <xdr:row>35</xdr:row>
      <xdr:rowOff>11673</xdr:rowOff>
    </xdr:to>
    <xdr:sp macro="" textlink="">
      <xdr:nvSpPr>
        <xdr:cNvPr id="142" name="楕円 141"/>
        <xdr:cNvSpPr/>
      </xdr:nvSpPr>
      <xdr:spPr bwMode="auto">
        <a:xfrm>
          <a:off x="2857500" y="6520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21850</xdr:rowOff>
    </xdr:from>
    <xdr:ext cx="762000" cy="259045"/>
    <xdr:sp macro="" textlink="">
      <xdr:nvSpPr>
        <xdr:cNvPr id="143" name="テキスト ボックス 142"/>
        <xdr:cNvSpPr txBox="1"/>
      </xdr:nvSpPr>
      <xdr:spPr>
        <a:xfrm>
          <a:off x="2527300" y="62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55,053
52,066
70.40
21,082,590
20,772,274
283,805
12,866,938
27,707,678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106142</xdr:rowOff>
    </xdr:from>
    <xdr:to>
      <xdr:col>24</xdr:col>
      <xdr:colOff>63500</xdr:colOff>
      <xdr:row>36</xdr:row>
      <xdr:rowOff>117549</xdr:rowOff>
    </xdr:to>
    <xdr:cxnSp macro="">
      <xdr:nvCxnSpPr>
        <xdr:cNvPr id="59" name="直線コネクタ 58"/>
        <xdr:cNvCxnSpPr/>
      </xdr:nvCxnSpPr>
      <xdr:spPr>
        <a:xfrm flipV="1">
          <a:off x="3797300" y="6278342"/>
          <a:ext cx="8382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117549</xdr:rowOff>
    </xdr:from>
    <xdr:to>
      <xdr:col>19</xdr:col>
      <xdr:colOff>177800</xdr:colOff>
      <xdr:row>36</xdr:row>
      <xdr:rowOff>138214</xdr:rowOff>
    </xdr:to>
    <xdr:cxnSp macro="">
      <xdr:nvCxnSpPr>
        <xdr:cNvPr id="62" name="直線コネクタ 61"/>
        <xdr:cNvCxnSpPr/>
      </xdr:nvCxnSpPr>
      <xdr:spPr>
        <a:xfrm flipV="1">
          <a:off x="2908300" y="6289749"/>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96517</xdr:rowOff>
    </xdr:from>
    <xdr:to>
      <xdr:col>15</xdr:col>
      <xdr:colOff>50800</xdr:colOff>
      <xdr:row>36</xdr:row>
      <xdr:rowOff>138214</xdr:rowOff>
    </xdr:to>
    <xdr:cxnSp macro="">
      <xdr:nvCxnSpPr>
        <xdr:cNvPr id="65" name="直線コネクタ 64"/>
        <xdr:cNvCxnSpPr/>
      </xdr:nvCxnSpPr>
      <xdr:spPr>
        <a:xfrm>
          <a:off x="2019300" y="6268717"/>
          <a:ext cx="889000" cy="4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94369</xdr:rowOff>
    </xdr:from>
    <xdr:to>
      <xdr:col>10</xdr:col>
      <xdr:colOff>114300</xdr:colOff>
      <xdr:row>36</xdr:row>
      <xdr:rowOff>96517</xdr:rowOff>
    </xdr:to>
    <xdr:cxnSp macro="">
      <xdr:nvCxnSpPr>
        <xdr:cNvPr id="68" name="直線コネクタ 67"/>
        <xdr:cNvCxnSpPr/>
      </xdr:nvCxnSpPr>
      <xdr:spPr>
        <a:xfrm>
          <a:off x="1130300" y="6266569"/>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5050</xdr:rowOff>
    </xdr:from>
    <xdr:to>
      <xdr:col>6</xdr:col>
      <xdr:colOff>38100</xdr:colOff>
      <xdr:row>35</xdr:row>
      <xdr:rowOff>106650</xdr:rowOff>
    </xdr:to>
    <xdr:sp macro="" textlink="">
      <xdr:nvSpPr>
        <xdr:cNvPr id="71" name="フローチャート: 判断 70"/>
        <xdr:cNvSpPr/>
      </xdr:nvSpPr>
      <xdr:spPr>
        <a:xfrm>
          <a:off x="1079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123177</xdr:rowOff>
    </xdr:from>
    <xdr:ext cx="534377" cy="259045"/>
    <xdr:sp macro="" textlink="">
      <xdr:nvSpPr>
        <xdr:cNvPr id="72" name="テキスト ボックス 71"/>
        <xdr:cNvSpPr txBox="1"/>
      </xdr:nvSpPr>
      <xdr:spPr>
        <a:xfrm>
          <a:off x="863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55342</xdr:rowOff>
    </xdr:from>
    <xdr:to>
      <xdr:col>24</xdr:col>
      <xdr:colOff>114300</xdr:colOff>
      <xdr:row>36</xdr:row>
      <xdr:rowOff>156942</xdr:rowOff>
    </xdr:to>
    <xdr:sp macro="" textlink="">
      <xdr:nvSpPr>
        <xdr:cNvPr id="78" name="楕円 77"/>
        <xdr:cNvSpPr/>
      </xdr:nvSpPr>
      <xdr:spPr>
        <a:xfrm>
          <a:off x="4584700" y="622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33769</xdr:rowOff>
    </xdr:from>
    <xdr:ext cx="534377" cy="259045"/>
    <xdr:sp macro="" textlink="">
      <xdr:nvSpPr>
        <xdr:cNvPr id="79" name="人件費該当値テキスト"/>
        <xdr:cNvSpPr txBox="1"/>
      </xdr:nvSpPr>
      <xdr:spPr>
        <a:xfrm>
          <a:off x="4686300" y="62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66749</xdr:rowOff>
    </xdr:from>
    <xdr:to>
      <xdr:col>20</xdr:col>
      <xdr:colOff>38100</xdr:colOff>
      <xdr:row>36</xdr:row>
      <xdr:rowOff>168349</xdr:rowOff>
    </xdr:to>
    <xdr:sp macro="" textlink="">
      <xdr:nvSpPr>
        <xdr:cNvPr id="80" name="楕円 79"/>
        <xdr:cNvSpPr/>
      </xdr:nvSpPr>
      <xdr:spPr>
        <a:xfrm>
          <a:off x="3746500" y="623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159476</xdr:rowOff>
    </xdr:from>
    <xdr:ext cx="534377" cy="259045"/>
    <xdr:sp macro="" textlink="">
      <xdr:nvSpPr>
        <xdr:cNvPr id="81" name="テキスト ボックス 80"/>
        <xdr:cNvSpPr txBox="1"/>
      </xdr:nvSpPr>
      <xdr:spPr>
        <a:xfrm>
          <a:off x="3530111" y="633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87414</xdr:rowOff>
    </xdr:from>
    <xdr:to>
      <xdr:col>15</xdr:col>
      <xdr:colOff>101600</xdr:colOff>
      <xdr:row>37</xdr:row>
      <xdr:rowOff>17564</xdr:rowOff>
    </xdr:to>
    <xdr:sp macro="" textlink="">
      <xdr:nvSpPr>
        <xdr:cNvPr id="82" name="楕円 81"/>
        <xdr:cNvSpPr/>
      </xdr:nvSpPr>
      <xdr:spPr>
        <a:xfrm>
          <a:off x="2857500" y="62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8691</xdr:rowOff>
    </xdr:from>
    <xdr:ext cx="534377" cy="259045"/>
    <xdr:sp macro="" textlink="">
      <xdr:nvSpPr>
        <xdr:cNvPr id="83" name="テキスト ボックス 82"/>
        <xdr:cNvSpPr txBox="1"/>
      </xdr:nvSpPr>
      <xdr:spPr>
        <a:xfrm>
          <a:off x="2641111" y="63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45717</xdr:rowOff>
    </xdr:from>
    <xdr:to>
      <xdr:col>10</xdr:col>
      <xdr:colOff>165100</xdr:colOff>
      <xdr:row>36</xdr:row>
      <xdr:rowOff>147317</xdr:rowOff>
    </xdr:to>
    <xdr:sp macro="" textlink="">
      <xdr:nvSpPr>
        <xdr:cNvPr id="84" name="楕円 83"/>
        <xdr:cNvSpPr/>
      </xdr:nvSpPr>
      <xdr:spPr>
        <a:xfrm>
          <a:off x="1968500" y="621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138444</xdr:rowOff>
    </xdr:from>
    <xdr:ext cx="534377" cy="259045"/>
    <xdr:sp macro="" textlink="">
      <xdr:nvSpPr>
        <xdr:cNvPr id="85" name="テキスト ボックス 84"/>
        <xdr:cNvSpPr txBox="1"/>
      </xdr:nvSpPr>
      <xdr:spPr>
        <a:xfrm>
          <a:off x="1752111" y="631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43569</xdr:rowOff>
    </xdr:from>
    <xdr:to>
      <xdr:col>6</xdr:col>
      <xdr:colOff>38100</xdr:colOff>
      <xdr:row>36</xdr:row>
      <xdr:rowOff>145169</xdr:rowOff>
    </xdr:to>
    <xdr:sp macro="" textlink="">
      <xdr:nvSpPr>
        <xdr:cNvPr id="86" name="楕円 85"/>
        <xdr:cNvSpPr/>
      </xdr:nvSpPr>
      <xdr:spPr>
        <a:xfrm>
          <a:off x="1079500" y="621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136296</xdr:rowOff>
    </xdr:from>
    <xdr:ext cx="534377" cy="259045"/>
    <xdr:sp macro="" textlink="">
      <xdr:nvSpPr>
        <xdr:cNvPr id="87" name="テキスト ボックス 86"/>
        <xdr:cNvSpPr txBox="1"/>
      </xdr:nvSpPr>
      <xdr:spPr>
        <a:xfrm>
          <a:off x="863111" y="630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168351</xdr:rowOff>
    </xdr:from>
    <xdr:to>
      <xdr:col>24</xdr:col>
      <xdr:colOff>63500</xdr:colOff>
      <xdr:row>57</xdr:row>
      <xdr:rowOff>876</xdr:rowOff>
    </xdr:to>
    <xdr:cxnSp macro="">
      <xdr:nvCxnSpPr>
        <xdr:cNvPr id="117" name="直線コネクタ 116"/>
        <xdr:cNvCxnSpPr/>
      </xdr:nvCxnSpPr>
      <xdr:spPr>
        <a:xfrm flipV="1">
          <a:off x="3797300" y="9769551"/>
          <a:ext cx="8382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159258</xdr:rowOff>
    </xdr:from>
    <xdr:to>
      <xdr:col>19</xdr:col>
      <xdr:colOff>177800</xdr:colOff>
      <xdr:row>57</xdr:row>
      <xdr:rowOff>876</xdr:rowOff>
    </xdr:to>
    <xdr:cxnSp macro="">
      <xdr:nvCxnSpPr>
        <xdr:cNvPr id="120" name="直線コネクタ 119"/>
        <xdr:cNvCxnSpPr/>
      </xdr:nvCxnSpPr>
      <xdr:spPr>
        <a:xfrm>
          <a:off x="2908300" y="9760458"/>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151473</xdr:rowOff>
    </xdr:from>
    <xdr:to>
      <xdr:col>15</xdr:col>
      <xdr:colOff>50800</xdr:colOff>
      <xdr:row>56</xdr:row>
      <xdr:rowOff>159258</xdr:rowOff>
    </xdr:to>
    <xdr:cxnSp macro="">
      <xdr:nvCxnSpPr>
        <xdr:cNvPr id="123" name="直線コネクタ 122"/>
        <xdr:cNvCxnSpPr/>
      </xdr:nvCxnSpPr>
      <xdr:spPr>
        <a:xfrm>
          <a:off x="2019300" y="9752673"/>
          <a:ext cx="889000" cy="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151473</xdr:rowOff>
    </xdr:from>
    <xdr:to>
      <xdr:col>10</xdr:col>
      <xdr:colOff>114300</xdr:colOff>
      <xdr:row>57</xdr:row>
      <xdr:rowOff>29553</xdr:rowOff>
    </xdr:to>
    <xdr:cxnSp macro="">
      <xdr:nvCxnSpPr>
        <xdr:cNvPr id="126" name="直線コネクタ 125"/>
        <xdr:cNvCxnSpPr/>
      </xdr:nvCxnSpPr>
      <xdr:spPr>
        <a:xfrm flipV="1">
          <a:off x="1130300" y="9752673"/>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86720</xdr:rowOff>
    </xdr:from>
    <xdr:ext cx="534377" cy="259045"/>
    <xdr:sp macro="" textlink="">
      <xdr:nvSpPr>
        <xdr:cNvPr id="128" name="テキスト ボックス 127"/>
        <xdr:cNvSpPr txBox="1"/>
      </xdr:nvSpPr>
      <xdr:spPr>
        <a:xfrm>
          <a:off x="1752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15113</xdr:rowOff>
    </xdr:from>
    <xdr:to>
      <xdr:col>6</xdr:col>
      <xdr:colOff>38100</xdr:colOff>
      <xdr:row>56</xdr:row>
      <xdr:rowOff>116713</xdr:rowOff>
    </xdr:to>
    <xdr:sp macro="" textlink="">
      <xdr:nvSpPr>
        <xdr:cNvPr id="129" name="フローチャート: 判断 128"/>
        <xdr:cNvSpPr/>
      </xdr:nvSpPr>
      <xdr:spPr>
        <a:xfrm>
          <a:off x="1079500" y="961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133240</xdr:rowOff>
    </xdr:from>
    <xdr:ext cx="534377" cy="259045"/>
    <xdr:sp macro="" textlink="">
      <xdr:nvSpPr>
        <xdr:cNvPr id="130" name="テキスト ボックス 129"/>
        <xdr:cNvSpPr txBox="1"/>
      </xdr:nvSpPr>
      <xdr:spPr>
        <a:xfrm>
          <a:off x="863111" y="93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117551</xdr:rowOff>
    </xdr:from>
    <xdr:to>
      <xdr:col>24</xdr:col>
      <xdr:colOff>114300</xdr:colOff>
      <xdr:row>57</xdr:row>
      <xdr:rowOff>47701</xdr:rowOff>
    </xdr:to>
    <xdr:sp macro="" textlink="">
      <xdr:nvSpPr>
        <xdr:cNvPr id="136" name="楕円 135"/>
        <xdr:cNvSpPr/>
      </xdr:nvSpPr>
      <xdr:spPr>
        <a:xfrm>
          <a:off x="4584700" y="971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95978</xdr:rowOff>
    </xdr:from>
    <xdr:ext cx="534377" cy="259045"/>
    <xdr:sp macro="" textlink="">
      <xdr:nvSpPr>
        <xdr:cNvPr id="137" name="物件費該当値テキスト"/>
        <xdr:cNvSpPr txBox="1"/>
      </xdr:nvSpPr>
      <xdr:spPr>
        <a:xfrm>
          <a:off x="4686300" y="969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121526</xdr:rowOff>
    </xdr:from>
    <xdr:to>
      <xdr:col>20</xdr:col>
      <xdr:colOff>38100</xdr:colOff>
      <xdr:row>57</xdr:row>
      <xdr:rowOff>51676</xdr:rowOff>
    </xdr:to>
    <xdr:sp macro="" textlink="">
      <xdr:nvSpPr>
        <xdr:cNvPr id="138" name="楕円 137"/>
        <xdr:cNvSpPr/>
      </xdr:nvSpPr>
      <xdr:spPr>
        <a:xfrm>
          <a:off x="3746500" y="972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42803</xdr:rowOff>
    </xdr:from>
    <xdr:ext cx="534377" cy="259045"/>
    <xdr:sp macro="" textlink="">
      <xdr:nvSpPr>
        <xdr:cNvPr id="139" name="テキスト ボックス 138"/>
        <xdr:cNvSpPr txBox="1"/>
      </xdr:nvSpPr>
      <xdr:spPr>
        <a:xfrm>
          <a:off x="3530111" y="981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108458</xdr:rowOff>
    </xdr:from>
    <xdr:to>
      <xdr:col>15</xdr:col>
      <xdr:colOff>101600</xdr:colOff>
      <xdr:row>57</xdr:row>
      <xdr:rowOff>38608</xdr:rowOff>
    </xdr:to>
    <xdr:sp macro="" textlink="">
      <xdr:nvSpPr>
        <xdr:cNvPr id="140" name="楕円 139"/>
        <xdr:cNvSpPr/>
      </xdr:nvSpPr>
      <xdr:spPr>
        <a:xfrm>
          <a:off x="2857500" y="970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29735</xdr:rowOff>
    </xdr:from>
    <xdr:ext cx="534377" cy="259045"/>
    <xdr:sp macro="" textlink="">
      <xdr:nvSpPr>
        <xdr:cNvPr id="141" name="テキスト ボックス 140"/>
        <xdr:cNvSpPr txBox="1"/>
      </xdr:nvSpPr>
      <xdr:spPr>
        <a:xfrm>
          <a:off x="2641111" y="980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100673</xdr:rowOff>
    </xdr:from>
    <xdr:to>
      <xdr:col>10</xdr:col>
      <xdr:colOff>165100</xdr:colOff>
      <xdr:row>57</xdr:row>
      <xdr:rowOff>30823</xdr:rowOff>
    </xdr:to>
    <xdr:sp macro="" textlink="">
      <xdr:nvSpPr>
        <xdr:cNvPr id="142" name="楕円 141"/>
        <xdr:cNvSpPr/>
      </xdr:nvSpPr>
      <xdr:spPr>
        <a:xfrm>
          <a:off x="1968500" y="970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47350</xdr:rowOff>
    </xdr:from>
    <xdr:ext cx="534377" cy="259045"/>
    <xdr:sp macro="" textlink="">
      <xdr:nvSpPr>
        <xdr:cNvPr id="143" name="テキスト ボックス 142"/>
        <xdr:cNvSpPr txBox="1"/>
      </xdr:nvSpPr>
      <xdr:spPr>
        <a:xfrm>
          <a:off x="1752111" y="947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150203</xdr:rowOff>
    </xdr:from>
    <xdr:to>
      <xdr:col>6</xdr:col>
      <xdr:colOff>38100</xdr:colOff>
      <xdr:row>57</xdr:row>
      <xdr:rowOff>80353</xdr:rowOff>
    </xdr:to>
    <xdr:sp macro="" textlink="">
      <xdr:nvSpPr>
        <xdr:cNvPr id="144" name="楕円 143"/>
        <xdr:cNvSpPr/>
      </xdr:nvSpPr>
      <xdr:spPr>
        <a:xfrm>
          <a:off x="1079500" y="97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71480</xdr:rowOff>
    </xdr:from>
    <xdr:ext cx="534377" cy="259045"/>
    <xdr:sp macro="" textlink="">
      <xdr:nvSpPr>
        <xdr:cNvPr id="145" name="テキスト ボックス 144"/>
        <xdr:cNvSpPr txBox="1"/>
      </xdr:nvSpPr>
      <xdr:spPr>
        <a:xfrm>
          <a:off x="863111" y="984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153036</xdr:rowOff>
    </xdr:from>
    <xdr:to>
      <xdr:col>24</xdr:col>
      <xdr:colOff>63500</xdr:colOff>
      <xdr:row>78</xdr:row>
      <xdr:rowOff>154406</xdr:rowOff>
    </xdr:to>
    <xdr:cxnSp macro="">
      <xdr:nvCxnSpPr>
        <xdr:cNvPr id="174" name="直線コネクタ 173"/>
        <xdr:cNvCxnSpPr/>
      </xdr:nvCxnSpPr>
      <xdr:spPr>
        <a:xfrm>
          <a:off x="3797300" y="13526136"/>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153036</xdr:rowOff>
    </xdr:from>
    <xdr:to>
      <xdr:col>19</xdr:col>
      <xdr:colOff>177800</xdr:colOff>
      <xdr:row>78</xdr:row>
      <xdr:rowOff>161341</xdr:rowOff>
    </xdr:to>
    <xdr:cxnSp macro="">
      <xdr:nvCxnSpPr>
        <xdr:cNvPr id="177" name="直線コネクタ 176"/>
        <xdr:cNvCxnSpPr/>
      </xdr:nvCxnSpPr>
      <xdr:spPr>
        <a:xfrm flipV="1">
          <a:off x="2908300" y="13526136"/>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144577</xdr:rowOff>
    </xdr:from>
    <xdr:to>
      <xdr:col>15</xdr:col>
      <xdr:colOff>50800</xdr:colOff>
      <xdr:row>78</xdr:row>
      <xdr:rowOff>161341</xdr:rowOff>
    </xdr:to>
    <xdr:cxnSp macro="">
      <xdr:nvCxnSpPr>
        <xdr:cNvPr id="180" name="直線コネクタ 179"/>
        <xdr:cNvCxnSpPr/>
      </xdr:nvCxnSpPr>
      <xdr:spPr>
        <a:xfrm>
          <a:off x="2019300" y="13517677"/>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113640</xdr:rowOff>
    </xdr:from>
    <xdr:to>
      <xdr:col>10</xdr:col>
      <xdr:colOff>114300</xdr:colOff>
      <xdr:row>78</xdr:row>
      <xdr:rowOff>144577</xdr:rowOff>
    </xdr:to>
    <xdr:cxnSp macro="">
      <xdr:nvCxnSpPr>
        <xdr:cNvPr id="183" name="直線コネクタ 182"/>
        <xdr:cNvCxnSpPr/>
      </xdr:nvCxnSpPr>
      <xdr:spPr>
        <a:xfrm>
          <a:off x="1130300" y="13486740"/>
          <a:ext cx="8890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108026</xdr:rowOff>
    </xdr:from>
    <xdr:to>
      <xdr:col>6</xdr:col>
      <xdr:colOff>38100</xdr:colOff>
      <xdr:row>77</xdr:row>
      <xdr:rowOff>38176</xdr:rowOff>
    </xdr:to>
    <xdr:sp macro="" textlink="">
      <xdr:nvSpPr>
        <xdr:cNvPr id="186" name="フローチャート: 判断 185"/>
        <xdr:cNvSpPr/>
      </xdr:nvSpPr>
      <xdr:spPr>
        <a:xfrm>
          <a:off x="1079500" y="1313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54703</xdr:rowOff>
    </xdr:from>
    <xdr:ext cx="469744" cy="259045"/>
    <xdr:sp macro="" textlink="">
      <xdr:nvSpPr>
        <xdr:cNvPr id="187" name="テキスト ボックス 186"/>
        <xdr:cNvSpPr txBox="1"/>
      </xdr:nvSpPr>
      <xdr:spPr>
        <a:xfrm>
          <a:off x="895428" y="1291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103606</xdr:rowOff>
    </xdr:from>
    <xdr:to>
      <xdr:col>24</xdr:col>
      <xdr:colOff>114300</xdr:colOff>
      <xdr:row>79</xdr:row>
      <xdr:rowOff>33756</xdr:rowOff>
    </xdr:to>
    <xdr:sp macro="" textlink="">
      <xdr:nvSpPr>
        <xdr:cNvPr id="193" name="楕円 192"/>
        <xdr:cNvSpPr/>
      </xdr:nvSpPr>
      <xdr:spPr>
        <a:xfrm>
          <a:off x="4584700" y="1347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18533</xdr:rowOff>
    </xdr:from>
    <xdr:ext cx="378565" cy="259045"/>
    <xdr:sp macro="" textlink="">
      <xdr:nvSpPr>
        <xdr:cNvPr id="194" name="維持補修費該当値テキスト"/>
        <xdr:cNvSpPr txBox="1"/>
      </xdr:nvSpPr>
      <xdr:spPr>
        <a:xfrm>
          <a:off x="4686300" y="13391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102236</xdr:rowOff>
    </xdr:from>
    <xdr:to>
      <xdr:col>20</xdr:col>
      <xdr:colOff>38100</xdr:colOff>
      <xdr:row>79</xdr:row>
      <xdr:rowOff>32386</xdr:rowOff>
    </xdr:to>
    <xdr:sp macro="" textlink="">
      <xdr:nvSpPr>
        <xdr:cNvPr id="195" name="楕円 194"/>
        <xdr:cNvSpPr/>
      </xdr:nvSpPr>
      <xdr:spPr>
        <a:xfrm>
          <a:off x="3746500" y="1347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23513</xdr:rowOff>
    </xdr:from>
    <xdr:ext cx="378565" cy="259045"/>
    <xdr:sp macro="" textlink="">
      <xdr:nvSpPr>
        <xdr:cNvPr id="196" name="テキスト ボックス 195"/>
        <xdr:cNvSpPr txBox="1"/>
      </xdr:nvSpPr>
      <xdr:spPr>
        <a:xfrm>
          <a:off x="3608017" y="13568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110541</xdr:rowOff>
    </xdr:from>
    <xdr:to>
      <xdr:col>15</xdr:col>
      <xdr:colOff>101600</xdr:colOff>
      <xdr:row>79</xdr:row>
      <xdr:rowOff>40691</xdr:rowOff>
    </xdr:to>
    <xdr:sp macro="" textlink="">
      <xdr:nvSpPr>
        <xdr:cNvPr id="197" name="楕円 196"/>
        <xdr:cNvSpPr/>
      </xdr:nvSpPr>
      <xdr:spPr>
        <a:xfrm>
          <a:off x="2857500" y="1348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31818</xdr:rowOff>
    </xdr:from>
    <xdr:ext cx="378565" cy="259045"/>
    <xdr:sp macro="" textlink="">
      <xdr:nvSpPr>
        <xdr:cNvPr id="198" name="テキスト ボックス 197"/>
        <xdr:cNvSpPr txBox="1"/>
      </xdr:nvSpPr>
      <xdr:spPr>
        <a:xfrm>
          <a:off x="2719017" y="13576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93777</xdr:rowOff>
    </xdr:from>
    <xdr:to>
      <xdr:col>10</xdr:col>
      <xdr:colOff>165100</xdr:colOff>
      <xdr:row>79</xdr:row>
      <xdr:rowOff>23927</xdr:rowOff>
    </xdr:to>
    <xdr:sp macro="" textlink="">
      <xdr:nvSpPr>
        <xdr:cNvPr id="199" name="楕円 198"/>
        <xdr:cNvSpPr/>
      </xdr:nvSpPr>
      <xdr:spPr>
        <a:xfrm>
          <a:off x="1968500" y="134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15054</xdr:rowOff>
    </xdr:from>
    <xdr:ext cx="378565" cy="259045"/>
    <xdr:sp macro="" textlink="">
      <xdr:nvSpPr>
        <xdr:cNvPr id="200" name="テキスト ボックス 199"/>
        <xdr:cNvSpPr txBox="1"/>
      </xdr:nvSpPr>
      <xdr:spPr>
        <a:xfrm>
          <a:off x="1830017" y="13559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62840</xdr:rowOff>
    </xdr:from>
    <xdr:to>
      <xdr:col>6</xdr:col>
      <xdr:colOff>38100</xdr:colOff>
      <xdr:row>78</xdr:row>
      <xdr:rowOff>164440</xdr:rowOff>
    </xdr:to>
    <xdr:sp macro="" textlink="">
      <xdr:nvSpPr>
        <xdr:cNvPr id="201" name="楕円 200"/>
        <xdr:cNvSpPr/>
      </xdr:nvSpPr>
      <xdr:spPr>
        <a:xfrm>
          <a:off x="1079500" y="134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155567</xdr:rowOff>
    </xdr:from>
    <xdr:ext cx="469744" cy="259045"/>
    <xdr:sp macro="" textlink="">
      <xdr:nvSpPr>
        <xdr:cNvPr id="202" name="テキスト ボックス 201"/>
        <xdr:cNvSpPr txBox="1"/>
      </xdr:nvSpPr>
      <xdr:spPr>
        <a:xfrm>
          <a:off x="895428" y="1352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29604</xdr:rowOff>
    </xdr:from>
    <xdr:to>
      <xdr:col>24</xdr:col>
      <xdr:colOff>63500</xdr:colOff>
      <xdr:row>96</xdr:row>
      <xdr:rowOff>41503</xdr:rowOff>
    </xdr:to>
    <xdr:cxnSp macro="">
      <xdr:nvCxnSpPr>
        <xdr:cNvPr id="232" name="直線コネクタ 231"/>
        <xdr:cNvCxnSpPr/>
      </xdr:nvCxnSpPr>
      <xdr:spPr>
        <a:xfrm>
          <a:off x="3797300" y="16488804"/>
          <a:ext cx="838200" cy="1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29604</xdr:rowOff>
    </xdr:from>
    <xdr:to>
      <xdr:col>19</xdr:col>
      <xdr:colOff>177800</xdr:colOff>
      <xdr:row>96</xdr:row>
      <xdr:rowOff>82004</xdr:rowOff>
    </xdr:to>
    <xdr:cxnSp macro="">
      <xdr:nvCxnSpPr>
        <xdr:cNvPr id="235" name="直線コネクタ 234"/>
        <xdr:cNvCxnSpPr/>
      </xdr:nvCxnSpPr>
      <xdr:spPr>
        <a:xfrm flipV="1">
          <a:off x="2908300" y="16488804"/>
          <a:ext cx="889000" cy="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82004</xdr:rowOff>
    </xdr:from>
    <xdr:to>
      <xdr:col>15</xdr:col>
      <xdr:colOff>50800</xdr:colOff>
      <xdr:row>96</xdr:row>
      <xdr:rowOff>102057</xdr:rowOff>
    </xdr:to>
    <xdr:cxnSp macro="">
      <xdr:nvCxnSpPr>
        <xdr:cNvPr id="238" name="直線コネクタ 237"/>
        <xdr:cNvCxnSpPr/>
      </xdr:nvCxnSpPr>
      <xdr:spPr>
        <a:xfrm flipV="1">
          <a:off x="2019300" y="16541204"/>
          <a:ext cx="889000" cy="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102057</xdr:rowOff>
    </xdr:from>
    <xdr:to>
      <xdr:col>10</xdr:col>
      <xdr:colOff>114300</xdr:colOff>
      <xdr:row>96</xdr:row>
      <xdr:rowOff>135065</xdr:rowOff>
    </xdr:to>
    <xdr:cxnSp macro="">
      <xdr:nvCxnSpPr>
        <xdr:cNvPr id="241" name="直線コネクタ 240"/>
        <xdr:cNvCxnSpPr/>
      </xdr:nvCxnSpPr>
      <xdr:spPr>
        <a:xfrm flipV="1">
          <a:off x="1130300" y="16561257"/>
          <a:ext cx="889000" cy="3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12509</xdr:rowOff>
    </xdr:from>
    <xdr:to>
      <xdr:col>6</xdr:col>
      <xdr:colOff>38100</xdr:colOff>
      <xdr:row>96</xdr:row>
      <xdr:rowOff>114109</xdr:rowOff>
    </xdr:to>
    <xdr:sp macro="" textlink="">
      <xdr:nvSpPr>
        <xdr:cNvPr id="244" name="フローチャート: 判断 243"/>
        <xdr:cNvSpPr/>
      </xdr:nvSpPr>
      <xdr:spPr>
        <a:xfrm>
          <a:off x="1079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130636</xdr:rowOff>
    </xdr:from>
    <xdr:ext cx="534377" cy="259045"/>
    <xdr:sp macro="" textlink="">
      <xdr:nvSpPr>
        <xdr:cNvPr id="245" name="テキスト ボックス 244"/>
        <xdr:cNvSpPr txBox="1"/>
      </xdr:nvSpPr>
      <xdr:spPr>
        <a:xfrm>
          <a:off x="863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162153</xdr:rowOff>
    </xdr:from>
    <xdr:to>
      <xdr:col>24</xdr:col>
      <xdr:colOff>114300</xdr:colOff>
      <xdr:row>96</xdr:row>
      <xdr:rowOff>92303</xdr:rowOff>
    </xdr:to>
    <xdr:sp macro="" textlink="">
      <xdr:nvSpPr>
        <xdr:cNvPr id="251" name="楕円 250"/>
        <xdr:cNvSpPr/>
      </xdr:nvSpPr>
      <xdr:spPr>
        <a:xfrm>
          <a:off x="4584700" y="1644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140580</xdr:rowOff>
    </xdr:from>
    <xdr:ext cx="534377" cy="259045"/>
    <xdr:sp macro="" textlink="">
      <xdr:nvSpPr>
        <xdr:cNvPr id="252" name="扶助費該当値テキスト"/>
        <xdr:cNvSpPr txBox="1"/>
      </xdr:nvSpPr>
      <xdr:spPr>
        <a:xfrm>
          <a:off x="4686300" y="1642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150254</xdr:rowOff>
    </xdr:from>
    <xdr:to>
      <xdr:col>20</xdr:col>
      <xdr:colOff>38100</xdr:colOff>
      <xdr:row>96</xdr:row>
      <xdr:rowOff>80404</xdr:rowOff>
    </xdr:to>
    <xdr:sp macro="" textlink="">
      <xdr:nvSpPr>
        <xdr:cNvPr id="253" name="楕円 252"/>
        <xdr:cNvSpPr/>
      </xdr:nvSpPr>
      <xdr:spPr>
        <a:xfrm>
          <a:off x="3746500" y="164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71531</xdr:rowOff>
    </xdr:from>
    <xdr:ext cx="534377" cy="259045"/>
    <xdr:sp macro="" textlink="">
      <xdr:nvSpPr>
        <xdr:cNvPr id="254" name="テキスト ボックス 253"/>
        <xdr:cNvSpPr txBox="1"/>
      </xdr:nvSpPr>
      <xdr:spPr>
        <a:xfrm>
          <a:off x="3530111" y="1653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31204</xdr:rowOff>
    </xdr:from>
    <xdr:to>
      <xdr:col>15</xdr:col>
      <xdr:colOff>101600</xdr:colOff>
      <xdr:row>96</xdr:row>
      <xdr:rowOff>132804</xdr:rowOff>
    </xdr:to>
    <xdr:sp macro="" textlink="">
      <xdr:nvSpPr>
        <xdr:cNvPr id="255" name="楕円 254"/>
        <xdr:cNvSpPr/>
      </xdr:nvSpPr>
      <xdr:spPr>
        <a:xfrm>
          <a:off x="2857500" y="1649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123931</xdr:rowOff>
    </xdr:from>
    <xdr:ext cx="534377" cy="259045"/>
    <xdr:sp macro="" textlink="">
      <xdr:nvSpPr>
        <xdr:cNvPr id="256" name="テキスト ボックス 255"/>
        <xdr:cNvSpPr txBox="1"/>
      </xdr:nvSpPr>
      <xdr:spPr>
        <a:xfrm>
          <a:off x="2641111" y="1658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51257</xdr:rowOff>
    </xdr:from>
    <xdr:to>
      <xdr:col>10</xdr:col>
      <xdr:colOff>165100</xdr:colOff>
      <xdr:row>96</xdr:row>
      <xdr:rowOff>152857</xdr:rowOff>
    </xdr:to>
    <xdr:sp macro="" textlink="">
      <xdr:nvSpPr>
        <xdr:cNvPr id="257" name="楕円 256"/>
        <xdr:cNvSpPr/>
      </xdr:nvSpPr>
      <xdr:spPr>
        <a:xfrm>
          <a:off x="1968500" y="165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143984</xdr:rowOff>
    </xdr:from>
    <xdr:ext cx="534377" cy="259045"/>
    <xdr:sp macro="" textlink="">
      <xdr:nvSpPr>
        <xdr:cNvPr id="258" name="テキスト ボックス 257"/>
        <xdr:cNvSpPr txBox="1"/>
      </xdr:nvSpPr>
      <xdr:spPr>
        <a:xfrm>
          <a:off x="1752111" y="1660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84265</xdr:rowOff>
    </xdr:from>
    <xdr:to>
      <xdr:col>6</xdr:col>
      <xdr:colOff>38100</xdr:colOff>
      <xdr:row>97</xdr:row>
      <xdr:rowOff>14415</xdr:rowOff>
    </xdr:to>
    <xdr:sp macro="" textlink="">
      <xdr:nvSpPr>
        <xdr:cNvPr id="259" name="楕円 258"/>
        <xdr:cNvSpPr/>
      </xdr:nvSpPr>
      <xdr:spPr>
        <a:xfrm>
          <a:off x="1079500" y="165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5542</xdr:rowOff>
    </xdr:from>
    <xdr:ext cx="534377" cy="259045"/>
    <xdr:sp macro="" textlink="">
      <xdr:nvSpPr>
        <xdr:cNvPr id="260" name="テキスト ボックス 259"/>
        <xdr:cNvSpPr txBox="1"/>
      </xdr:nvSpPr>
      <xdr:spPr>
        <a:xfrm>
          <a:off x="863111" y="1663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108567</xdr:rowOff>
    </xdr:from>
    <xdr:to>
      <xdr:col>55</xdr:col>
      <xdr:colOff>0</xdr:colOff>
      <xdr:row>36</xdr:row>
      <xdr:rowOff>121967</xdr:rowOff>
    </xdr:to>
    <xdr:cxnSp macro="">
      <xdr:nvCxnSpPr>
        <xdr:cNvPr id="291" name="直線コネクタ 290"/>
        <xdr:cNvCxnSpPr/>
      </xdr:nvCxnSpPr>
      <xdr:spPr>
        <a:xfrm>
          <a:off x="9639300" y="6280767"/>
          <a:ext cx="838200" cy="1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100174</xdr:rowOff>
    </xdr:from>
    <xdr:to>
      <xdr:col>50</xdr:col>
      <xdr:colOff>114300</xdr:colOff>
      <xdr:row>36</xdr:row>
      <xdr:rowOff>108567</xdr:rowOff>
    </xdr:to>
    <xdr:cxnSp macro="">
      <xdr:nvCxnSpPr>
        <xdr:cNvPr id="294" name="直線コネクタ 293"/>
        <xdr:cNvCxnSpPr/>
      </xdr:nvCxnSpPr>
      <xdr:spPr>
        <a:xfrm>
          <a:off x="8750300" y="6272374"/>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100174</xdr:rowOff>
    </xdr:from>
    <xdr:to>
      <xdr:col>45</xdr:col>
      <xdr:colOff>177800</xdr:colOff>
      <xdr:row>37</xdr:row>
      <xdr:rowOff>17878</xdr:rowOff>
    </xdr:to>
    <xdr:cxnSp macro="">
      <xdr:nvCxnSpPr>
        <xdr:cNvPr id="297" name="直線コネクタ 296"/>
        <xdr:cNvCxnSpPr/>
      </xdr:nvCxnSpPr>
      <xdr:spPr>
        <a:xfrm flipV="1">
          <a:off x="7861300" y="6272374"/>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17878</xdr:rowOff>
    </xdr:from>
    <xdr:to>
      <xdr:col>41</xdr:col>
      <xdr:colOff>50800</xdr:colOff>
      <xdr:row>37</xdr:row>
      <xdr:rowOff>25814</xdr:rowOff>
    </xdr:to>
    <xdr:cxnSp macro="">
      <xdr:nvCxnSpPr>
        <xdr:cNvPr id="300" name="直線コネクタ 299"/>
        <xdr:cNvCxnSpPr/>
      </xdr:nvCxnSpPr>
      <xdr:spPr>
        <a:xfrm flipV="1">
          <a:off x="6972300" y="6361528"/>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27733</xdr:rowOff>
    </xdr:from>
    <xdr:to>
      <xdr:col>36</xdr:col>
      <xdr:colOff>165100</xdr:colOff>
      <xdr:row>36</xdr:row>
      <xdr:rowOff>129333</xdr:rowOff>
    </xdr:to>
    <xdr:sp macro="" textlink="">
      <xdr:nvSpPr>
        <xdr:cNvPr id="303" name="フローチャート: 判断 302"/>
        <xdr:cNvSpPr/>
      </xdr:nvSpPr>
      <xdr:spPr>
        <a:xfrm>
          <a:off x="6921500" y="619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145860</xdr:rowOff>
    </xdr:from>
    <xdr:ext cx="534377" cy="259045"/>
    <xdr:sp macro="" textlink="">
      <xdr:nvSpPr>
        <xdr:cNvPr id="304" name="テキスト ボックス 303"/>
        <xdr:cNvSpPr txBox="1"/>
      </xdr:nvSpPr>
      <xdr:spPr>
        <a:xfrm>
          <a:off x="6705111" y="597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71167</xdr:rowOff>
    </xdr:from>
    <xdr:to>
      <xdr:col>55</xdr:col>
      <xdr:colOff>50800</xdr:colOff>
      <xdr:row>37</xdr:row>
      <xdr:rowOff>1317</xdr:rowOff>
    </xdr:to>
    <xdr:sp macro="" textlink="">
      <xdr:nvSpPr>
        <xdr:cNvPr id="310" name="楕円 309"/>
        <xdr:cNvSpPr/>
      </xdr:nvSpPr>
      <xdr:spPr>
        <a:xfrm>
          <a:off x="10426700" y="624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49594</xdr:rowOff>
    </xdr:from>
    <xdr:ext cx="534377" cy="259045"/>
    <xdr:sp macro="" textlink="">
      <xdr:nvSpPr>
        <xdr:cNvPr id="311" name="補助費等該当値テキスト"/>
        <xdr:cNvSpPr txBox="1"/>
      </xdr:nvSpPr>
      <xdr:spPr>
        <a:xfrm>
          <a:off x="10528300" y="622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57767</xdr:rowOff>
    </xdr:from>
    <xdr:to>
      <xdr:col>50</xdr:col>
      <xdr:colOff>165100</xdr:colOff>
      <xdr:row>36</xdr:row>
      <xdr:rowOff>159367</xdr:rowOff>
    </xdr:to>
    <xdr:sp macro="" textlink="">
      <xdr:nvSpPr>
        <xdr:cNvPr id="312" name="楕円 311"/>
        <xdr:cNvSpPr/>
      </xdr:nvSpPr>
      <xdr:spPr>
        <a:xfrm>
          <a:off x="9588500" y="622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4444</xdr:rowOff>
    </xdr:from>
    <xdr:ext cx="534377" cy="259045"/>
    <xdr:sp macro="" textlink="">
      <xdr:nvSpPr>
        <xdr:cNvPr id="313" name="テキスト ボックス 312"/>
        <xdr:cNvSpPr txBox="1"/>
      </xdr:nvSpPr>
      <xdr:spPr>
        <a:xfrm>
          <a:off x="9372111" y="600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49374</xdr:rowOff>
    </xdr:from>
    <xdr:to>
      <xdr:col>46</xdr:col>
      <xdr:colOff>38100</xdr:colOff>
      <xdr:row>36</xdr:row>
      <xdr:rowOff>150974</xdr:rowOff>
    </xdr:to>
    <xdr:sp macro="" textlink="">
      <xdr:nvSpPr>
        <xdr:cNvPr id="314" name="楕円 313"/>
        <xdr:cNvSpPr/>
      </xdr:nvSpPr>
      <xdr:spPr>
        <a:xfrm>
          <a:off x="8699500" y="622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167501</xdr:rowOff>
    </xdr:from>
    <xdr:ext cx="534377" cy="259045"/>
    <xdr:sp macro="" textlink="">
      <xdr:nvSpPr>
        <xdr:cNvPr id="315" name="テキスト ボックス 314"/>
        <xdr:cNvSpPr txBox="1"/>
      </xdr:nvSpPr>
      <xdr:spPr>
        <a:xfrm>
          <a:off x="8483111" y="599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138528</xdr:rowOff>
    </xdr:from>
    <xdr:to>
      <xdr:col>41</xdr:col>
      <xdr:colOff>101600</xdr:colOff>
      <xdr:row>37</xdr:row>
      <xdr:rowOff>68678</xdr:rowOff>
    </xdr:to>
    <xdr:sp macro="" textlink="">
      <xdr:nvSpPr>
        <xdr:cNvPr id="316" name="楕円 315"/>
        <xdr:cNvSpPr/>
      </xdr:nvSpPr>
      <xdr:spPr>
        <a:xfrm>
          <a:off x="7810500" y="631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59805</xdr:rowOff>
    </xdr:from>
    <xdr:ext cx="534377" cy="259045"/>
    <xdr:sp macro="" textlink="">
      <xdr:nvSpPr>
        <xdr:cNvPr id="317" name="テキスト ボックス 316"/>
        <xdr:cNvSpPr txBox="1"/>
      </xdr:nvSpPr>
      <xdr:spPr>
        <a:xfrm>
          <a:off x="7594111" y="640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146464</xdr:rowOff>
    </xdr:from>
    <xdr:to>
      <xdr:col>36</xdr:col>
      <xdr:colOff>165100</xdr:colOff>
      <xdr:row>37</xdr:row>
      <xdr:rowOff>76614</xdr:rowOff>
    </xdr:to>
    <xdr:sp macro="" textlink="">
      <xdr:nvSpPr>
        <xdr:cNvPr id="318" name="楕円 317"/>
        <xdr:cNvSpPr/>
      </xdr:nvSpPr>
      <xdr:spPr>
        <a:xfrm>
          <a:off x="6921500" y="63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67741</xdr:rowOff>
    </xdr:from>
    <xdr:ext cx="534377" cy="259045"/>
    <xdr:sp macro="" textlink="">
      <xdr:nvSpPr>
        <xdr:cNvPr id="319" name="テキスト ボックス 318"/>
        <xdr:cNvSpPr txBox="1"/>
      </xdr:nvSpPr>
      <xdr:spPr>
        <a:xfrm>
          <a:off x="6705111" y="64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10882</xdr:rowOff>
    </xdr:from>
    <xdr:to>
      <xdr:col>55</xdr:col>
      <xdr:colOff>0</xdr:colOff>
      <xdr:row>58</xdr:row>
      <xdr:rowOff>29124</xdr:rowOff>
    </xdr:to>
    <xdr:cxnSp macro="">
      <xdr:nvCxnSpPr>
        <xdr:cNvPr id="346" name="直線コネクタ 345"/>
        <xdr:cNvCxnSpPr/>
      </xdr:nvCxnSpPr>
      <xdr:spPr>
        <a:xfrm>
          <a:off x="9639300" y="9954982"/>
          <a:ext cx="8382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162393</xdr:rowOff>
    </xdr:from>
    <xdr:to>
      <xdr:col>50</xdr:col>
      <xdr:colOff>114300</xdr:colOff>
      <xdr:row>58</xdr:row>
      <xdr:rowOff>10882</xdr:rowOff>
    </xdr:to>
    <xdr:cxnSp macro="">
      <xdr:nvCxnSpPr>
        <xdr:cNvPr id="349" name="直線コネクタ 348"/>
        <xdr:cNvCxnSpPr/>
      </xdr:nvCxnSpPr>
      <xdr:spPr>
        <a:xfrm>
          <a:off x="8750300" y="9935043"/>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156907</xdr:rowOff>
    </xdr:from>
    <xdr:to>
      <xdr:col>45</xdr:col>
      <xdr:colOff>177800</xdr:colOff>
      <xdr:row>57</xdr:row>
      <xdr:rowOff>162393</xdr:rowOff>
    </xdr:to>
    <xdr:cxnSp macro="">
      <xdr:nvCxnSpPr>
        <xdr:cNvPr id="352" name="直線コネクタ 351"/>
        <xdr:cNvCxnSpPr/>
      </xdr:nvCxnSpPr>
      <xdr:spPr>
        <a:xfrm>
          <a:off x="7861300" y="9929557"/>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4" name="テキスト ボックス 353"/>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145200</xdr:rowOff>
    </xdr:from>
    <xdr:to>
      <xdr:col>41</xdr:col>
      <xdr:colOff>50800</xdr:colOff>
      <xdr:row>57</xdr:row>
      <xdr:rowOff>156907</xdr:rowOff>
    </xdr:to>
    <xdr:cxnSp macro="">
      <xdr:nvCxnSpPr>
        <xdr:cNvPr id="355" name="直線コネクタ 354"/>
        <xdr:cNvCxnSpPr/>
      </xdr:nvCxnSpPr>
      <xdr:spPr>
        <a:xfrm>
          <a:off x="6972300" y="9917850"/>
          <a:ext cx="889000" cy="1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109501</xdr:rowOff>
    </xdr:from>
    <xdr:to>
      <xdr:col>36</xdr:col>
      <xdr:colOff>165100</xdr:colOff>
      <xdr:row>58</xdr:row>
      <xdr:rowOff>39651</xdr:rowOff>
    </xdr:to>
    <xdr:sp macro="" textlink="">
      <xdr:nvSpPr>
        <xdr:cNvPr id="358" name="フローチャート: 判断 357"/>
        <xdr:cNvSpPr/>
      </xdr:nvSpPr>
      <xdr:spPr>
        <a:xfrm>
          <a:off x="6921500" y="98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30778</xdr:rowOff>
    </xdr:from>
    <xdr:ext cx="534377" cy="259045"/>
    <xdr:sp macro="" textlink="">
      <xdr:nvSpPr>
        <xdr:cNvPr id="359" name="テキスト ボックス 358"/>
        <xdr:cNvSpPr txBox="1"/>
      </xdr:nvSpPr>
      <xdr:spPr>
        <a:xfrm>
          <a:off x="6705111" y="997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149774</xdr:rowOff>
    </xdr:from>
    <xdr:to>
      <xdr:col>55</xdr:col>
      <xdr:colOff>50800</xdr:colOff>
      <xdr:row>58</xdr:row>
      <xdr:rowOff>79924</xdr:rowOff>
    </xdr:to>
    <xdr:sp macro="" textlink="">
      <xdr:nvSpPr>
        <xdr:cNvPr id="365" name="楕円 364"/>
        <xdr:cNvSpPr/>
      </xdr:nvSpPr>
      <xdr:spPr>
        <a:xfrm>
          <a:off x="10426700" y="992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113769</xdr:rowOff>
    </xdr:from>
    <xdr:ext cx="534377" cy="259045"/>
    <xdr:sp macro="" textlink="">
      <xdr:nvSpPr>
        <xdr:cNvPr id="366" name="普通建設事業費該当値テキスト"/>
        <xdr:cNvSpPr txBox="1"/>
      </xdr:nvSpPr>
      <xdr:spPr>
        <a:xfrm>
          <a:off x="10528300" y="98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131532</xdr:rowOff>
    </xdr:from>
    <xdr:to>
      <xdr:col>50</xdr:col>
      <xdr:colOff>165100</xdr:colOff>
      <xdr:row>58</xdr:row>
      <xdr:rowOff>61682</xdr:rowOff>
    </xdr:to>
    <xdr:sp macro="" textlink="">
      <xdr:nvSpPr>
        <xdr:cNvPr id="367" name="楕円 366"/>
        <xdr:cNvSpPr/>
      </xdr:nvSpPr>
      <xdr:spPr>
        <a:xfrm>
          <a:off x="9588500" y="99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78209</xdr:rowOff>
    </xdr:from>
    <xdr:ext cx="534377" cy="259045"/>
    <xdr:sp macro="" textlink="">
      <xdr:nvSpPr>
        <xdr:cNvPr id="368" name="テキスト ボックス 367"/>
        <xdr:cNvSpPr txBox="1"/>
      </xdr:nvSpPr>
      <xdr:spPr>
        <a:xfrm>
          <a:off x="9372111" y="96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111593</xdr:rowOff>
    </xdr:from>
    <xdr:to>
      <xdr:col>46</xdr:col>
      <xdr:colOff>38100</xdr:colOff>
      <xdr:row>58</xdr:row>
      <xdr:rowOff>41743</xdr:rowOff>
    </xdr:to>
    <xdr:sp macro="" textlink="">
      <xdr:nvSpPr>
        <xdr:cNvPr id="369" name="楕円 368"/>
        <xdr:cNvSpPr/>
      </xdr:nvSpPr>
      <xdr:spPr>
        <a:xfrm>
          <a:off x="8699500" y="988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58270</xdr:rowOff>
    </xdr:from>
    <xdr:ext cx="534377" cy="259045"/>
    <xdr:sp macro="" textlink="">
      <xdr:nvSpPr>
        <xdr:cNvPr id="370" name="テキスト ボックス 369"/>
        <xdr:cNvSpPr txBox="1"/>
      </xdr:nvSpPr>
      <xdr:spPr>
        <a:xfrm>
          <a:off x="8483111" y="965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106107</xdr:rowOff>
    </xdr:from>
    <xdr:to>
      <xdr:col>41</xdr:col>
      <xdr:colOff>101600</xdr:colOff>
      <xdr:row>58</xdr:row>
      <xdr:rowOff>36257</xdr:rowOff>
    </xdr:to>
    <xdr:sp macro="" textlink="">
      <xdr:nvSpPr>
        <xdr:cNvPr id="371" name="楕円 370"/>
        <xdr:cNvSpPr/>
      </xdr:nvSpPr>
      <xdr:spPr>
        <a:xfrm>
          <a:off x="7810500" y="98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52784</xdr:rowOff>
    </xdr:from>
    <xdr:ext cx="534377" cy="259045"/>
    <xdr:sp macro="" textlink="">
      <xdr:nvSpPr>
        <xdr:cNvPr id="372" name="テキスト ボックス 371"/>
        <xdr:cNvSpPr txBox="1"/>
      </xdr:nvSpPr>
      <xdr:spPr>
        <a:xfrm>
          <a:off x="7594111" y="965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94400</xdr:rowOff>
    </xdr:from>
    <xdr:to>
      <xdr:col>36</xdr:col>
      <xdr:colOff>165100</xdr:colOff>
      <xdr:row>58</xdr:row>
      <xdr:rowOff>24550</xdr:rowOff>
    </xdr:to>
    <xdr:sp macro="" textlink="">
      <xdr:nvSpPr>
        <xdr:cNvPr id="373" name="楕円 372"/>
        <xdr:cNvSpPr/>
      </xdr:nvSpPr>
      <xdr:spPr>
        <a:xfrm>
          <a:off x="6921500" y="98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41077</xdr:rowOff>
    </xdr:from>
    <xdr:ext cx="534377" cy="259045"/>
    <xdr:sp macro="" textlink="">
      <xdr:nvSpPr>
        <xdr:cNvPr id="374" name="テキスト ボックス 373"/>
        <xdr:cNvSpPr txBox="1"/>
      </xdr:nvSpPr>
      <xdr:spPr>
        <a:xfrm>
          <a:off x="6705111" y="964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9496</xdr:rowOff>
    </xdr:from>
    <xdr:to>
      <xdr:col>55</xdr:col>
      <xdr:colOff>0</xdr:colOff>
      <xdr:row>79</xdr:row>
      <xdr:rowOff>25628</xdr:rowOff>
    </xdr:to>
    <xdr:cxnSp macro="">
      <xdr:nvCxnSpPr>
        <xdr:cNvPr id="405" name="直線コネクタ 404"/>
        <xdr:cNvCxnSpPr/>
      </xdr:nvCxnSpPr>
      <xdr:spPr>
        <a:xfrm>
          <a:off x="9639300" y="13554046"/>
          <a:ext cx="8382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6" name="普通建設事業費 （ うち新規整備　）平均値テキスト"/>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167213</xdr:rowOff>
    </xdr:from>
    <xdr:to>
      <xdr:col>50</xdr:col>
      <xdr:colOff>114300</xdr:colOff>
      <xdr:row>79</xdr:row>
      <xdr:rowOff>9496</xdr:rowOff>
    </xdr:to>
    <xdr:cxnSp macro="">
      <xdr:nvCxnSpPr>
        <xdr:cNvPr id="408" name="直線コネクタ 407"/>
        <xdr:cNvCxnSpPr/>
      </xdr:nvCxnSpPr>
      <xdr:spPr>
        <a:xfrm>
          <a:off x="8750300" y="13540313"/>
          <a:ext cx="889000" cy="1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10" name="テキスト ボックス 409"/>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72628</xdr:rowOff>
    </xdr:from>
    <xdr:to>
      <xdr:col>45</xdr:col>
      <xdr:colOff>177800</xdr:colOff>
      <xdr:row>78</xdr:row>
      <xdr:rowOff>167213</xdr:rowOff>
    </xdr:to>
    <xdr:cxnSp macro="">
      <xdr:nvCxnSpPr>
        <xdr:cNvPr id="411" name="直線コネクタ 410"/>
        <xdr:cNvCxnSpPr/>
      </xdr:nvCxnSpPr>
      <xdr:spPr>
        <a:xfrm>
          <a:off x="7861300" y="13445728"/>
          <a:ext cx="889000" cy="9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76762</xdr:rowOff>
    </xdr:from>
    <xdr:ext cx="534377" cy="259045"/>
    <xdr:sp macro="" textlink="">
      <xdr:nvSpPr>
        <xdr:cNvPr id="413" name="テキスト ボックス 412"/>
        <xdr:cNvSpPr txBox="1"/>
      </xdr:nvSpPr>
      <xdr:spPr>
        <a:xfrm>
          <a:off x="8483111" y="13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72628</xdr:rowOff>
    </xdr:from>
    <xdr:to>
      <xdr:col>41</xdr:col>
      <xdr:colOff>50800</xdr:colOff>
      <xdr:row>79</xdr:row>
      <xdr:rowOff>48205</xdr:rowOff>
    </xdr:to>
    <xdr:cxnSp macro="">
      <xdr:nvCxnSpPr>
        <xdr:cNvPr id="414" name="直線コネクタ 413"/>
        <xdr:cNvCxnSpPr/>
      </xdr:nvCxnSpPr>
      <xdr:spPr>
        <a:xfrm flipV="1">
          <a:off x="6972300" y="13445728"/>
          <a:ext cx="889000" cy="14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72046</xdr:rowOff>
    </xdr:from>
    <xdr:ext cx="534377" cy="259045"/>
    <xdr:sp macro="" textlink="">
      <xdr:nvSpPr>
        <xdr:cNvPr id="416" name="テキスト ボックス 415"/>
        <xdr:cNvSpPr txBox="1"/>
      </xdr:nvSpPr>
      <xdr:spPr>
        <a:xfrm>
          <a:off x="7594111" y="13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130854</xdr:rowOff>
    </xdr:from>
    <xdr:to>
      <xdr:col>36</xdr:col>
      <xdr:colOff>165100</xdr:colOff>
      <xdr:row>79</xdr:row>
      <xdr:rowOff>61004</xdr:rowOff>
    </xdr:to>
    <xdr:sp macro="" textlink="">
      <xdr:nvSpPr>
        <xdr:cNvPr id="417" name="フローチャート: 判断 416"/>
        <xdr:cNvSpPr/>
      </xdr:nvSpPr>
      <xdr:spPr>
        <a:xfrm>
          <a:off x="6921500" y="1350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77531</xdr:rowOff>
    </xdr:from>
    <xdr:ext cx="534377" cy="259045"/>
    <xdr:sp macro="" textlink="">
      <xdr:nvSpPr>
        <xdr:cNvPr id="418" name="テキスト ボックス 417"/>
        <xdr:cNvSpPr txBox="1"/>
      </xdr:nvSpPr>
      <xdr:spPr>
        <a:xfrm>
          <a:off x="6705111" y="1327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146278</xdr:rowOff>
    </xdr:from>
    <xdr:to>
      <xdr:col>55</xdr:col>
      <xdr:colOff>50800</xdr:colOff>
      <xdr:row>79</xdr:row>
      <xdr:rowOff>76428</xdr:rowOff>
    </xdr:to>
    <xdr:sp macro="" textlink="">
      <xdr:nvSpPr>
        <xdr:cNvPr id="424" name="楕円 423"/>
        <xdr:cNvSpPr/>
      </xdr:nvSpPr>
      <xdr:spPr>
        <a:xfrm>
          <a:off x="10426700" y="1351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105655</xdr:rowOff>
    </xdr:from>
    <xdr:ext cx="534377" cy="259045"/>
    <xdr:sp macro="" textlink="">
      <xdr:nvSpPr>
        <xdr:cNvPr id="425" name="普通建設事業費 （ うち新規整備　）該当値テキスト"/>
        <xdr:cNvSpPr txBox="1"/>
      </xdr:nvSpPr>
      <xdr:spPr>
        <a:xfrm>
          <a:off x="10528300" y="133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130146</xdr:rowOff>
    </xdr:from>
    <xdr:to>
      <xdr:col>50</xdr:col>
      <xdr:colOff>165100</xdr:colOff>
      <xdr:row>79</xdr:row>
      <xdr:rowOff>60296</xdr:rowOff>
    </xdr:to>
    <xdr:sp macro="" textlink="">
      <xdr:nvSpPr>
        <xdr:cNvPr id="426" name="楕円 425"/>
        <xdr:cNvSpPr/>
      </xdr:nvSpPr>
      <xdr:spPr>
        <a:xfrm>
          <a:off x="9588500" y="1350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76823</xdr:rowOff>
    </xdr:from>
    <xdr:ext cx="534377" cy="259045"/>
    <xdr:sp macro="" textlink="">
      <xdr:nvSpPr>
        <xdr:cNvPr id="427" name="テキスト ボックス 426"/>
        <xdr:cNvSpPr txBox="1"/>
      </xdr:nvSpPr>
      <xdr:spPr>
        <a:xfrm>
          <a:off x="9372111" y="1327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116413</xdr:rowOff>
    </xdr:from>
    <xdr:to>
      <xdr:col>46</xdr:col>
      <xdr:colOff>38100</xdr:colOff>
      <xdr:row>79</xdr:row>
      <xdr:rowOff>46563</xdr:rowOff>
    </xdr:to>
    <xdr:sp macro="" textlink="">
      <xdr:nvSpPr>
        <xdr:cNvPr id="428" name="楕円 427"/>
        <xdr:cNvSpPr/>
      </xdr:nvSpPr>
      <xdr:spPr>
        <a:xfrm>
          <a:off x="8699500" y="1348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63090</xdr:rowOff>
    </xdr:from>
    <xdr:ext cx="534377" cy="259045"/>
    <xdr:sp macro="" textlink="">
      <xdr:nvSpPr>
        <xdr:cNvPr id="429" name="テキスト ボックス 428"/>
        <xdr:cNvSpPr txBox="1"/>
      </xdr:nvSpPr>
      <xdr:spPr>
        <a:xfrm>
          <a:off x="8483111" y="1326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21828</xdr:rowOff>
    </xdr:from>
    <xdr:to>
      <xdr:col>41</xdr:col>
      <xdr:colOff>101600</xdr:colOff>
      <xdr:row>78</xdr:row>
      <xdr:rowOff>123428</xdr:rowOff>
    </xdr:to>
    <xdr:sp macro="" textlink="">
      <xdr:nvSpPr>
        <xdr:cNvPr id="430" name="楕円 429"/>
        <xdr:cNvSpPr/>
      </xdr:nvSpPr>
      <xdr:spPr>
        <a:xfrm>
          <a:off x="7810500" y="1339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139955</xdr:rowOff>
    </xdr:from>
    <xdr:ext cx="534377" cy="259045"/>
    <xdr:sp macro="" textlink="">
      <xdr:nvSpPr>
        <xdr:cNvPr id="431" name="テキスト ボックス 430"/>
        <xdr:cNvSpPr txBox="1"/>
      </xdr:nvSpPr>
      <xdr:spPr>
        <a:xfrm>
          <a:off x="7594111" y="1317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168855</xdr:rowOff>
    </xdr:from>
    <xdr:to>
      <xdr:col>36</xdr:col>
      <xdr:colOff>165100</xdr:colOff>
      <xdr:row>79</xdr:row>
      <xdr:rowOff>99005</xdr:rowOff>
    </xdr:to>
    <xdr:sp macro="" textlink="">
      <xdr:nvSpPr>
        <xdr:cNvPr id="432" name="楕円 431"/>
        <xdr:cNvSpPr/>
      </xdr:nvSpPr>
      <xdr:spPr>
        <a:xfrm>
          <a:off x="6921500" y="1354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90132</xdr:rowOff>
    </xdr:from>
    <xdr:ext cx="534377" cy="259045"/>
    <xdr:sp macro="" textlink="">
      <xdr:nvSpPr>
        <xdr:cNvPr id="433" name="テキスト ボックス 432"/>
        <xdr:cNvSpPr txBox="1"/>
      </xdr:nvSpPr>
      <xdr:spPr>
        <a:xfrm>
          <a:off x="6705111" y="1363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170382</xdr:rowOff>
    </xdr:from>
    <xdr:to>
      <xdr:col>55</xdr:col>
      <xdr:colOff>0</xdr:colOff>
      <xdr:row>97</xdr:row>
      <xdr:rowOff>160911</xdr:rowOff>
    </xdr:to>
    <xdr:cxnSp macro="">
      <xdr:nvCxnSpPr>
        <xdr:cNvPr id="464" name="直線コネクタ 463"/>
        <xdr:cNvCxnSpPr/>
      </xdr:nvCxnSpPr>
      <xdr:spPr>
        <a:xfrm>
          <a:off x="9639300" y="16629582"/>
          <a:ext cx="838200" cy="16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121379</xdr:rowOff>
    </xdr:from>
    <xdr:to>
      <xdr:col>50</xdr:col>
      <xdr:colOff>114300</xdr:colOff>
      <xdr:row>96</xdr:row>
      <xdr:rowOff>170382</xdr:rowOff>
    </xdr:to>
    <xdr:cxnSp macro="">
      <xdr:nvCxnSpPr>
        <xdr:cNvPr id="467" name="直線コネクタ 466"/>
        <xdr:cNvCxnSpPr/>
      </xdr:nvCxnSpPr>
      <xdr:spPr>
        <a:xfrm>
          <a:off x="8750300" y="16580579"/>
          <a:ext cx="889000" cy="4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121379</xdr:rowOff>
    </xdr:from>
    <xdr:to>
      <xdr:col>45</xdr:col>
      <xdr:colOff>177800</xdr:colOff>
      <xdr:row>99</xdr:row>
      <xdr:rowOff>10720</xdr:rowOff>
    </xdr:to>
    <xdr:cxnSp macro="">
      <xdr:nvCxnSpPr>
        <xdr:cNvPr id="470" name="直線コネクタ 469"/>
        <xdr:cNvCxnSpPr/>
      </xdr:nvCxnSpPr>
      <xdr:spPr>
        <a:xfrm flipV="1">
          <a:off x="7861300" y="16580579"/>
          <a:ext cx="889000" cy="40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66988</xdr:rowOff>
    </xdr:from>
    <xdr:to>
      <xdr:col>41</xdr:col>
      <xdr:colOff>50800</xdr:colOff>
      <xdr:row>99</xdr:row>
      <xdr:rowOff>10720</xdr:rowOff>
    </xdr:to>
    <xdr:cxnSp macro="">
      <xdr:nvCxnSpPr>
        <xdr:cNvPr id="473" name="直線コネクタ 472"/>
        <xdr:cNvCxnSpPr/>
      </xdr:nvCxnSpPr>
      <xdr:spPr>
        <a:xfrm>
          <a:off x="6972300" y="16183288"/>
          <a:ext cx="889000" cy="80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101913</xdr:rowOff>
    </xdr:from>
    <xdr:to>
      <xdr:col>36</xdr:col>
      <xdr:colOff>165100</xdr:colOff>
      <xdr:row>97</xdr:row>
      <xdr:rowOff>32063</xdr:rowOff>
    </xdr:to>
    <xdr:sp macro="" textlink="">
      <xdr:nvSpPr>
        <xdr:cNvPr id="476" name="フローチャート: 判断 475"/>
        <xdr:cNvSpPr/>
      </xdr:nvSpPr>
      <xdr:spPr>
        <a:xfrm>
          <a:off x="6921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23190</xdr:rowOff>
    </xdr:from>
    <xdr:ext cx="534377" cy="259045"/>
    <xdr:sp macro="" textlink="">
      <xdr:nvSpPr>
        <xdr:cNvPr id="477" name="テキスト ボックス 476"/>
        <xdr:cNvSpPr txBox="1"/>
      </xdr:nvSpPr>
      <xdr:spPr>
        <a:xfrm>
          <a:off x="6705111" y="1665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110111</xdr:rowOff>
    </xdr:from>
    <xdr:to>
      <xdr:col>55</xdr:col>
      <xdr:colOff>50800</xdr:colOff>
      <xdr:row>98</xdr:row>
      <xdr:rowOff>40261</xdr:rowOff>
    </xdr:to>
    <xdr:sp macro="" textlink="">
      <xdr:nvSpPr>
        <xdr:cNvPr id="483" name="楕円 482"/>
        <xdr:cNvSpPr/>
      </xdr:nvSpPr>
      <xdr:spPr>
        <a:xfrm>
          <a:off x="10426700" y="1674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88538</xdr:rowOff>
    </xdr:from>
    <xdr:ext cx="534377" cy="259045"/>
    <xdr:sp macro="" textlink="">
      <xdr:nvSpPr>
        <xdr:cNvPr id="484" name="普通建設事業費 （ うち更新整備　）該当値テキスト"/>
        <xdr:cNvSpPr txBox="1"/>
      </xdr:nvSpPr>
      <xdr:spPr>
        <a:xfrm>
          <a:off x="10528300" y="1671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119582</xdr:rowOff>
    </xdr:from>
    <xdr:to>
      <xdr:col>50</xdr:col>
      <xdr:colOff>165100</xdr:colOff>
      <xdr:row>97</xdr:row>
      <xdr:rowOff>49732</xdr:rowOff>
    </xdr:to>
    <xdr:sp macro="" textlink="">
      <xdr:nvSpPr>
        <xdr:cNvPr id="485" name="楕円 484"/>
        <xdr:cNvSpPr/>
      </xdr:nvSpPr>
      <xdr:spPr>
        <a:xfrm>
          <a:off x="9588500" y="1657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40859</xdr:rowOff>
    </xdr:from>
    <xdr:ext cx="534377" cy="259045"/>
    <xdr:sp macro="" textlink="">
      <xdr:nvSpPr>
        <xdr:cNvPr id="486" name="テキスト ボックス 485"/>
        <xdr:cNvSpPr txBox="1"/>
      </xdr:nvSpPr>
      <xdr:spPr>
        <a:xfrm>
          <a:off x="9372111" y="166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70579</xdr:rowOff>
    </xdr:from>
    <xdr:to>
      <xdr:col>46</xdr:col>
      <xdr:colOff>38100</xdr:colOff>
      <xdr:row>97</xdr:row>
      <xdr:rowOff>729</xdr:rowOff>
    </xdr:to>
    <xdr:sp macro="" textlink="">
      <xdr:nvSpPr>
        <xdr:cNvPr id="487" name="楕円 486"/>
        <xdr:cNvSpPr/>
      </xdr:nvSpPr>
      <xdr:spPr>
        <a:xfrm>
          <a:off x="8699500" y="1652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17256</xdr:rowOff>
    </xdr:from>
    <xdr:ext cx="534377" cy="259045"/>
    <xdr:sp macro="" textlink="">
      <xdr:nvSpPr>
        <xdr:cNvPr id="488" name="テキスト ボックス 487"/>
        <xdr:cNvSpPr txBox="1"/>
      </xdr:nvSpPr>
      <xdr:spPr>
        <a:xfrm>
          <a:off x="8483111" y="1630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131370</xdr:rowOff>
    </xdr:from>
    <xdr:to>
      <xdr:col>41</xdr:col>
      <xdr:colOff>101600</xdr:colOff>
      <xdr:row>99</xdr:row>
      <xdr:rowOff>61520</xdr:rowOff>
    </xdr:to>
    <xdr:sp macro="" textlink="">
      <xdr:nvSpPr>
        <xdr:cNvPr id="489" name="楕円 488"/>
        <xdr:cNvSpPr/>
      </xdr:nvSpPr>
      <xdr:spPr>
        <a:xfrm>
          <a:off x="7810500" y="169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52647</xdr:rowOff>
    </xdr:from>
    <xdr:ext cx="469744" cy="259045"/>
    <xdr:sp macro="" textlink="">
      <xdr:nvSpPr>
        <xdr:cNvPr id="490" name="テキスト ボックス 489"/>
        <xdr:cNvSpPr txBox="1"/>
      </xdr:nvSpPr>
      <xdr:spPr>
        <a:xfrm>
          <a:off x="7626428" y="170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16188</xdr:rowOff>
    </xdr:from>
    <xdr:to>
      <xdr:col>36</xdr:col>
      <xdr:colOff>165100</xdr:colOff>
      <xdr:row>94</xdr:row>
      <xdr:rowOff>117788</xdr:rowOff>
    </xdr:to>
    <xdr:sp macro="" textlink="">
      <xdr:nvSpPr>
        <xdr:cNvPr id="491" name="楕円 490"/>
        <xdr:cNvSpPr/>
      </xdr:nvSpPr>
      <xdr:spPr>
        <a:xfrm>
          <a:off x="6921500" y="161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134315</xdr:rowOff>
    </xdr:from>
    <xdr:ext cx="534377" cy="259045"/>
    <xdr:sp macro="" textlink="">
      <xdr:nvSpPr>
        <xdr:cNvPr id="492" name="テキスト ボックス 491"/>
        <xdr:cNvSpPr txBox="1"/>
      </xdr:nvSpPr>
      <xdr:spPr>
        <a:xfrm>
          <a:off x="6705111" y="1590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35611</xdr:rowOff>
    </xdr:from>
    <xdr:to>
      <xdr:col>85</xdr:col>
      <xdr:colOff>127000</xdr:colOff>
      <xdr:row>39</xdr:row>
      <xdr:rowOff>41808</xdr:rowOff>
    </xdr:to>
    <xdr:cxnSp macro="">
      <xdr:nvCxnSpPr>
        <xdr:cNvPr id="521" name="直線コネクタ 520"/>
        <xdr:cNvCxnSpPr/>
      </xdr:nvCxnSpPr>
      <xdr:spPr>
        <a:xfrm>
          <a:off x="15481300" y="6722161"/>
          <a:ext cx="838200" cy="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35611</xdr:rowOff>
    </xdr:from>
    <xdr:to>
      <xdr:col>81</xdr:col>
      <xdr:colOff>50800</xdr:colOff>
      <xdr:row>39</xdr:row>
      <xdr:rowOff>44450</xdr:rowOff>
    </xdr:to>
    <xdr:cxnSp macro="">
      <xdr:nvCxnSpPr>
        <xdr:cNvPr id="524" name="直線コネクタ 523"/>
        <xdr:cNvCxnSpPr/>
      </xdr:nvCxnSpPr>
      <xdr:spPr>
        <a:xfrm flipV="1">
          <a:off x="14592300" y="6722161"/>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43866</xdr:rowOff>
    </xdr:from>
    <xdr:to>
      <xdr:col>76</xdr:col>
      <xdr:colOff>114300</xdr:colOff>
      <xdr:row>39</xdr:row>
      <xdr:rowOff>44450</xdr:rowOff>
    </xdr:to>
    <xdr:cxnSp macro="">
      <xdr:nvCxnSpPr>
        <xdr:cNvPr id="527" name="直線コネクタ 526"/>
        <xdr:cNvCxnSpPr/>
      </xdr:nvCxnSpPr>
      <xdr:spPr>
        <a:xfrm>
          <a:off x="13703300" y="6730416"/>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12192</xdr:rowOff>
    </xdr:from>
    <xdr:to>
      <xdr:col>71</xdr:col>
      <xdr:colOff>177800</xdr:colOff>
      <xdr:row>39</xdr:row>
      <xdr:rowOff>43866</xdr:rowOff>
    </xdr:to>
    <xdr:cxnSp macro="">
      <xdr:nvCxnSpPr>
        <xdr:cNvPr id="530" name="直線コネクタ 529"/>
        <xdr:cNvCxnSpPr/>
      </xdr:nvCxnSpPr>
      <xdr:spPr>
        <a:xfrm>
          <a:off x="12814300" y="6698742"/>
          <a:ext cx="889000" cy="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110719</xdr:rowOff>
    </xdr:from>
    <xdr:to>
      <xdr:col>67</xdr:col>
      <xdr:colOff>101600</xdr:colOff>
      <xdr:row>39</xdr:row>
      <xdr:rowOff>40869</xdr:rowOff>
    </xdr:to>
    <xdr:sp macro="" textlink="">
      <xdr:nvSpPr>
        <xdr:cNvPr id="533" name="フローチャート: 判断 532"/>
        <xdr:cNvSpPr/>
      </xdr:nvSpPr>
      <xdr:spPr>
        <a:xfrm>
          <a:off x="12763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57395</xdr:rowOff>
    </xdr:from>
    <xdr:ext cx="469744" cy="259045"/>
    <xdr:sp macro="" textlink="">
      <xdr:nvSpPr>
        <xdr:cNvPr id="534" name="テキスト ボックス 533"/>
        <xdr:cNvSpPr txBox="1"/>
      </xdr:nvSpPr>
      <xdr:spPr>
        <a:xfrm>
          <a:off x="12579428"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162458</xdr:rowOff>
    </xdr:from>
    <xdr:to>
      <xdr:col>85</xdr:col>
      <xdr:colOff>177800</xdr:colOff>
      <xdr:row>39</xdr:row>
      <xdr:rowOff>92608</xdr:rowOff>
    </xdr:to>
    <xdr:sp macro="" textlink="">
      <xdr:nvSpPr>
        <xdr:cNvPr id="540" name="楕円 539"/>
        <xdr:cNvSpPr/>
      </xdr:nvSpPr>
      <xdr:spPr>
        <a:xfrm>
          <a:off x="16268700" y="667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115891</xdr:rowOff>
    </xdr:from>
    <xdr:ext cx="378565" cy="259045"/>
    <xdr:sp macro="" textlink="">
      <xdr:nvSpPr>
        <xdr:cNvPr id="541" name="災害復旧事業費該当値テキスト"/>
        <xdr:cNvSpPr txBox="1"/>
      </xdr:nvSpPr>
      <xdr:spPr>
        <a:xfrm>
          <a:off x="16370300" y="6630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156261</xdr:rowOff>
    </xdr:from>
    <xdr:to>
      <xdr:col>81</xdr:col>
      <xdr:colOff>101600</xdr:colOff>
      <xdr:row>39</xdr:row>
      <xdr:rowOff>86411</xdr:rowOff>
    </xdr:to>
    <xdr:sp macro="" textlink="">
      <xdr:nvSpPr>
        <xdr:cNvPr id="542" name="楕円 541"/>
        <xdr:cNvSpPr/>
      </xdr:nvSpPr>
      <xdr:spPr>
        <a:xfrm>
          <a:off x="15430500" y="66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77538</xdr:rowOff>
    </xdr:from>
    <xdr:ext cx="378565" cy="259045"/>
    <xdr:sp macro="" textlink="">
      <xdr:nvSpPr>
        <xdr:cNvPr id="543" name="テキスト ボックス 542"/>
        <xdr:cNvSpPr txBox="1"/>
      </xdr:nvSpPr>
      <xdr:spPr>
        <a:xfrm>
          <a:off x="15292017" y="6764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164516</xdr:rowOff>
    </xdr:from>
    <xdr:to>
      <xdr:col>72</xdr:col>
      <xdr:colOff>38100</xdr:colOff>
      <xdr:row>39</xdr:row>
      <xdr:rowOff>94666</xdr:rowOff>
    </xdr:to>
    <xdr:sp macro="" textlink="">
      <xdr:nvSpPr>
        <xdr:cNvPr id="546" name="楕円 545"/>
        <xdr:cNvSpPr/>
      </xdr:nvSpPr>
      <xdr:spPr>
        <a:xfrm>
          <a:off x="13652500" y="66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85793</xdr:rowOff>
    </xdr:from>
    <xdr:ext cx="313932" cy="259045"/>
    <xdr:sp macro="" textlink="">
      <xdr:nvSpPr>
        <xdr:cNvPr id="547" name="テキスト ボックス 546"/>
        <xdr:cNvSpPr txBox="1"/>
      </xdr:nvSpPr>
      <xdr:spPr>
        <a:xfrm>
          <a:off x="13546333" y="6772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132842</xdr:rowOff>
    </xdr:from>
    <xdr:to>
      <xdr:col>67</xdr:col>
      <xdr:colOff>101600</xdr:colOff>
      <xdr:row>39</xdr:row>
      <xdr:rowOff>62992</xdr:rowOff>
    </xdr:to>
    <xdr:sp macro="" textlink="">
      <xdr:nvSpPr>
        <xdr:cNvPr id="548" name="楕円 547"/>
        <xdr:cNvSpPr/>
      </xdr:nvSpPr>
      <xdr:spPr>
        <a:xfrm>
          <a:off x="12763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54119</xdr:rowOff>
    </xdr:from>
    <xdr:ext cx="469744" cy="259045"/>
    <xdr:sp macro="" textlink="">
      <xdr:nvSpPr>
        <xdr:cNvPr id="549" name="テキスト ボックス 548"/>
        <xdr:cNvSpPr txBox="1"/>
      </xdr:nvSpPr>
      <xdr:spPr>
        <a:xfrm>
          <a:off x="12579428" y="674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33972</xdr:rowOff>
    </xdr:from>
    <xdr:to>
      <xdr:col>85</xdr:col>
      <xdr:colOff>127000</xdr:colOff>
      <xdr:row>75</xdr:row>
      <xdr:rowOff>71741</xdr:rowOff>
    </xdr:to>
    <xdr:cxnSp macro="">
      <xdr:nvCxnSpPr>
        <xdr:cNvPr id="629" name="直線コネクタ 628"/>
        <xdr:cNvCxnSpPr/>
      </xdr:nvCxnSpPr>
      <xdr:spPr>
        <a:xfrm flipV="1">
          <a:off x="15481300" y="12892722"/>
          <a:ext cx="838200" cy="3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71741</xdr:rowOff>
    </xdr:from>
    <xdr:to>
      <xdr:col>81</xdr:col>
      <xdr:colOff>50800</xdr:colOff>
      <xdr:row>75</xdr:row>
      <xdr:rowOff>110733</xdr:rowOff>
    </xdr:to>
    <xdr:cxnSp macro="">
      <xdr:nvCxnSpPr>
        <xdr:cNvPr id="632" name="直線コネクタ 631"/>
        <xdr:cNvCxnSpPr/>
      </xdr:nvCxnSpPr>
      <xdr:spPr>
        <a:xfrm flipV="1">
          <a:off x="14592300" y="12930491"/>
          <a:ext cx="889000" cy="3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100919</xdr:rowOff>
    </xdr:from>
    <xdr:to>
      <xdr:col>76</xdr:col>
      <xdr:colOff>114300</xdr:colOff>
      <xdr:row>75</xdr:row>
      <xdr:rowOff>110733</xdr:rowOff>
    </xdr:to>
    <xdr:cxnSp macro="">
      <xdr:nvCxnSpPr>
        <xdr:cNvPr id="635" name="直線コネクタ 634"/>
        <xdr:cNvCxnSpPr/>
      </xdr:nvCxnSpPr>
      <xdr:spPr>
        <a:xfrm>
          <a:off x="13703300" y="12959669"/>
          <a:ext cx="889000" cy="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73569</xdr:rowOff>
    </xdr:from>
    <xdr:to>
      <xdr:col>71</xdr:col>
      <xdr:colOff>177800</xdr:colOff>
      <xdr:row>75</xdr:row>
      <xdr:rowOff>100919</xdr:rowOff>
    </xdr:to>
    <xdr:cxnSp macro="">
      <xdr:nvCxnSpPr>
        <xdr:cNvPr id="638" name="直線コネクタ 637"/>
        <xdr:cNvCxnSpPr/>
      </xdr:nvCxnSpPr>
      <xdr:spPr>
        <a:xfrm>
          <a:off x="12814300" y="12932319"/>
          <a:ext cx="889000" cy="2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40" name="テキスト ボックス 639"/>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152157</xdr:rowOff>
    </xdr:from>
    <xdr:to>
      <xdr:col>67</xdr:col>
      <xdr:colOff>101600</xdr:colOff>
      <xdr:row>75</xdr:row>
      <xdr:rowOff>82307</xdr:rowOff>
    </xdr:to>
    <xdr:sp macro="" textlink="">
      <xdr:nvSpPr>
        <xdr:cNvPr id="641" name="フローチャート: 判断 640"/>
        <xdr:cNvSpPr/>
      </xdr:nvSpPr>
      <xdr:spPr>
        <a:xfrm>
          <a:off x="12763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98834</xdr:rowOff>
    </xdr:from>
    <xdr:ext cx="534377" cy="259045"/>
    <xdr:sp macro="" textlink="">
      <xdr:nvSpPr>
        <xdr:cNvPr id="642" name="テキスト ボックス 641"/>
        <xdr:cNvSpPr txBox="1"/>
      </xdr:nvSpPr>
      <xdr:spPr>
        <a:xfrm>
          <a:off x="12547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154622</xdr:rowOff>
    </xdr:from>
    <xdr:to>
      <xdr:col>85</xdr:col>
      <xdr:colOff>177800</xdr:colOff>
      <xdr:row>75</xdr:row>
      <xdr:rowOff>84772</xdr:rowOff>
    </xdr:to>
    <xdr:sp macro="" textlink="">
      <xdr:nvSpPr>
        <xdr:cNvPr id="648" name="楕円 647"/>
        <xdr:cNvSpPr/>
      </xdr:nvSpPr>
      <xdr:spPr>
        <a:xfrm>
          <a:off x="16268700" y="1284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6049</xdr:rowOff>
    </xdr:from>
    <xdr:ext cx="534377" cy="259045"/>
    <xdr:sp macro="" textlink="">
      <xdr:nvSpPr>
        <xdr:cNvPr id="649" name="公債費該当値テキスト"/>
        <xdr:cNvSpPr txBox="1"/>
      </xdr:nvSpPr>
      <xdr:spPr>
        <a:xfrm>
          <a:off x="16370300" y="1269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20941</xdr:rowOff>
    </xdr:from>
    <xdr:to>
      <xdr:col>81</xdr:col>
      <xdr:colOff>101600</xdr:colOff>
      <xdr:row>75</xdr:row>
      <xdr:rowOff>122541</xdr:rowOff>
    </xdr:to>
    <xdr:sp macro="" textlink="">
      <xdr:nvSpPr>
        <xdr:cNvPr id="650" name="楕円 649"/>
        <xdr:cNvSpPr/>
      </xdr:nvSpPr>
      <xdr:spPr>
        <a:xfrm>
          <a:off x="15430500" y="1287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139068</xdr:rowOff>
    </xdr:from>
    <xdr:ext cx="534377" cy="259045"/>
    <xdr:sp macro="" textlink="">
      <xdr:nvSpPr>
        <xdr:cNvPr id="651" name="テキスト ボックス 650"/>
        <xdr:cNvSpPr txBox="1"/>
      </xdr:nvSpPr>
      <xdr:spPr>
        <a:xfrm>
          <a:off x="15214111" y="1265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59933</xdr:rowOff>
    </xdr:from>
    <xdr:to>
      <xdr:col>76</xdr:col>
      <xdr:colOff>165100</xdr:colOff>
      <xdr:row>75</xdr:row>
      <xdr:rowOff>161533</xdr:rowOff>
    </xdr:to>
    <xdr:sp macro="" textlink="">
      <xdr:nvSpPr>
        <xdr:cNvPr id="652" name="楕円 651"/>
        <xdr:cNvSpPr/>
      </xdr:nvSpPr>
      <xdr:spPr>
        <a:xfrm>
          <a:off x="14541500" y="1291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6610</xdr:rowOff>
    </xdr:from>
    <xdr:ext cx="534377" cy="259045"/>
    <xdr:sp macro="" textlink="">
      <xdr:nvSpPr>
        <xdr:cNvPr id="653" name="テキスト ボックス 652"/>
        <xdr:cNvSpPr txBox="1"/>
      </xdr:nvSpPr>
      <xdr:spPr>
        <a:xfrm>
          <a:off x="14325111" y="1269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50119</xdr:rowOff>
    </xdr:from>
    <xdr:to>
      <xdr:col>72</xdr:col>
      <xdr:colOff>38100</xdr:colOff>
      <xdr:row>75</xdr:row>
      <xdr:rowOff>151719</xdr:rowOff>
    </xdr:to>
    <xdr:sp macro="" textlink="">
      <xdr:nvSpPr>
        <xdr:cNvPr id="654" name="楕円 653"/>
        <xdr:cNvSpPr/>
      </xdr:nvSpPr>
      <xdr:spPr>
        <a:xfrm>
          <a:off x="13652500" y="1290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168246</xdr:rowOff>
    </xdr:from>
    <xdr:ext cx="534377" cy="259045"/>
    <xdr:sp macro="" textlink="">
      <xdr:nvSpPr>
        <xdr:cNvPr id="655" name="テキスト ボックス 654"/>
        <xdr:cNvSpPr txBox="1"/>
      </xdr:nvSpPr>
      <xdr:spPr>
        <a:xfrm>
          <a:off x="13436111" y="1268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22769</xdr:rowOff>
    </xdr:from>
    <xdr:to>
      <xdr:col>67</xdr:col>
      <xdr:colOff>101600</xdr:colOff>
      <xdr:row>75</xdr:row>
      <xdr:rowOff>124369</xdr:rowOff>
    </xdr:to>
    <xdr:sp macro="" textlink="">
      <xdr:nvSpPr>
        <xdr:cNvPr id="656" name="楕円 655"/>
        <xdr:cNvSpPr/>
      </xdr:nvSpPr>
      <xdr:spPr>
        <a:xfrm>
          <a:off x="12763500" y="1288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115496</xdr:rowOff>
    </xdr:from>
    <xdr:ext cx="534377" cy="259045"/>
    <xdr:sp macro="" textlink="">
      <xdr:nvSpPr>
        <xdr:cNvPr id="657" name="テキスト ボックス 656"/>
        <xdr:cNvSpPr txBox="1"/>
      </xdr:nvSpPr>
      <xdr:spPr>
        <a:xfrm>
          <a:off x="12547111" y="1297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52494</xdr:rowOff>
    </xdr:from>
    <xdr:to>
      <xdr:col>85</xdr:col>
      <xdr:colOff>127000</xdr:colOff>
      <xdr:row>99</xdr:row>
      <xdr:rowOff>5784</xdr:rowOff>
    </xdr:to>
    <xdr:cxnSp macro="">
      <xdr:nvCxnSpPr>
        <xdr:cNvPr id="688" name="直線コネクタ 687"/>
        <xdr:cNvCxnSpPr/>
      </xdr:nvCxnSpPr>
      <xdr:spPr>
        <a:xfrm flipV="1">
          <a:off x="15481300" y="16854594"/>
          <a:ext cx="838200" cy="12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32047</xdr:rowOff>
    </xdr:from>
    <xdr:ext cx="534377" cy="259045"/>
    <xdr:sp macro="" textlink="">
      <xdr:nvSpPr>
        <xdr:cNvPr id="689" name="積立金平均値テキスト"/>
        <xdr:cNvSpPr txBox="1"/>
      </xdr:nvSpPr>
      <xdr:spPr>
        <a:xfrm>
          <a:off x="16370300" y="16834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5784</xdr:rowOff>
    </xdr:from>
    <xdr:to>
      <xdr:col>81</xdr:col>
      <xdr:colOff>50800</xdr:colOff>
      <xdr:row>99</xdr:row>
      <xdr:rowOff>66429</xdr:rowOff>
    </xdr:to>
    <xdr:cxnSp macro="">
      <xdr:nvCxnSpPr>
        <xdr:cNvPr id="691" name="直線コネクタ 690"/>
        <xdr:cNvCxnSpPr/>
      </xdr:nvCxnSpPr>
      <xdr:spPr>
        <a:xfrm flipV="1">
          <a:off x="14592300" y="16979334"/>
          <a:ext cx="889000" cy="6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66429</xdr:rowOff>
    </xdr:from>
    <xdr:to>
      <xdr:col>76</xdr:col>
      <xdr:colOff>114300</xdr:colOff>
      <xdr:row>99</xdr:row>
      <xdr:rowOff>69531</xdr:rowOff>
    </xdr:to>
    <xdr:cxnSp macro="">
      <xdr:nvCxnSpPr>
        <xdr:cNvPr id="694" name="直線コネクタ 693"/>
        <xdr:cNvCxnSpPr/>
      </xdr:nvCxnSpPr>
      <xdr:spPr>
        <a:xfrm flipV="1">
          <a:off x="13703300" y="17039979"/>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69531</xdr:rowOff>
    </xdr:from>
    <xdr:to>
      <xdr:col>71</xdr:col>
      <xdr:colOff>177800</xdr:colOff>
      <xdr:row>99</xdr:row>
      <xdr:rowOff>96265</xdr:rowOff>
    </xdr:to>
    <xdr:cxnSp macro="">
      <xdr:nvCxnSpPr>
        <xdr:cNvPr id="697" name="直線コネクタ 696"/>
        <xdr:cNvCxnSpPr/>
      </xdr:nvCxnSpPr>
      <xdr:spPr>
        <a:xfrm flipV="1">
          <a:off x="12814300" y="17043081"/>
          <a:ext cx="889000" cy="2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19483</xdr:rowOff>
    </xdr:from>
    <xdr:to>
      <xdr:col>67</xdr:col>
      <xdr:colOff>101600</xdr:colOff>
      <xdr:row>98</xdr:row>
      <xdr:rowOff>121083</xdr:rowOff>
    </xdr:to>
    <xdr:sp macro="" textlink="">
      <xdr:nvSpPr>
        <xdr:cNvPr id="700" name="フローチャート: 判断 699"/>
        <xdr:cNvSpPr/>
      </xdr:nvSpPr>
      <xdr:spPr>
        <a:xfrm>
          <a:off x="12763500" y="1682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137610</xdr:rowOff>
    </xdr:from>
    <xdr:ext cx="534377" cy="259045"/>
    <xdr:sp macro="" textlink="">
      <xdr:nvSpPr>
        <xdr:cNvPr id="701" name="テキスト ボックス 700"/>
        <xdr:cNvSpPr txBox="1"/>
      </xdr:nvSpPr>
      <xdr:spPr>
        <a:xfrm>
          <a:off x="12547111" y="1659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1694</xdr:rowOff>
    </xdr:from>
    <xdr:to>
      <xdr:col>85</xdr:col>
      <xdr:colOff>177800</xdr:colOff>
      <xdr:row>98</xdr:row>
      <xdr:rowOff>103294</xdr:rowOff>
    </xdr:to>
    <xdr:sp macro="" textlink="">
      <xdr:nvSpPr>
        <xdr:cNvPr id="707" name="楕円 706"/>
        <xdr:cNvSpPr/>
      </xdr:nvSpPr>
      <xdr:spPr>
        <a:xfrm>
          <a:off x="16268700" y="1680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24571</xdr:rowOff>
    </xdr:from>
    <xdr:ext cx="534377" cy="259045"/>
    <xdr:sp macro="" textlink="">
      <xdr:nvSpPr>
        <xdr:cNvPr id="708" name="積立金該当値テキスト"/>
        <xdr:cNvSpPr txBox="1"/>
      </xdr:nvSpPr>
      <xdr:spPr>
        <a:xfrm>
          <a:off x="16370300" y="1665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126434</xdr:rowOff>
    </xdr:from>
    <xdr:to>
      <xdr:col>81</xdr:col>
      <xdr:colOff>101600</xdr:colOff>
      <xdr:row>99</xdr:row>
      <xdr:rowOff>56584</xdr:rowOff>
    </xdr:to>
    <xdr:sp macro="" textlink="">
      <xdr:nvSpPr>
        <xdr:cNvPr id="709" name="楕円 708"/>
        <xdr:cNvSpPr/>
      </xdr:nvSpPr>
      <xdr:spPr>
        <a:xfrm>
          <a:off x="15430500" y="1692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47711</xdr:rowOff>
    </xdr:from>
    <xdr:ext cx="469744" cy="259045"/>
    <xdr:sp macro="" textlink="">
      <xdr:nvSpPr>
        <xdr:cNvPr id="710" name="テキスト ボックス 709"/>
        <xdr:cNvSpPr txBox="1"/>
      </xdr:nvSpPr>
      <xdr:spPr>
        <a:xfrm>
          <a:off x="15246428" y="1702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15629</xdr:rowOff>
    </xdr:from>
    <xdr:to>
      <xdr:col>76</xdr:col>
      <xdr:colOff>165100</xdr:colOff>
      <xdr:row>99</xdr:row>
      <xdr:rowOff>117229</xdr:rowOff>
    </xdr:to>
    <xdr:sp macro="" textlink="">
      <xdr:nvSpPr>
        <xdr:cNvPr id="711" name="楕円 710"/>
        <xdr:cNvSpPr/>
      </xdr:nvSpPr>
      <xdr:spPr>
        <a:xfrm>
          <a:off x="14541500" y="1698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108356</xdr:rowOff>
    </xdr:from>
    <xdr:ext cx="469744" cy="259045"/>
    <xdr:sp macro="" textlink="">
      <xdr:nvSpPr>
        <xdr:cNvPr id="712" name="テキスト ボックス 711"/>
        <xdr:cNvSpPr txBox="1"/>
      </xdr:nvSpPr>
      <xdr:spPr>
        <a:xfrm>
          <a:off x="14357428" y="17081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18731</xdr:rowOff>
    </xdr:from>
    <xdr:to>
      <xdr:col>72</xdr:col>
      <xdr:colOff>38100</xdr:colOff>
      <xdr:row>99</xdr:row>
      <xdr:rowOff>120331</xdr:rowOff>
    </xdr:to>
    <xdr:sp macro="" textlink="">
      <xdr:nvSpPr>
        <xdr:cNvPr id="713" name="楕円 712"/>
        <xdr:cNvSpPr/>
      </xdr:nvSpPr>
      <xdr:spPr>
        <a:xfrm>
          <a:off x="13652500" y="1699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111458</xdr:rowOff>
    </xdr:from>
    <xdr:ext cx="469744" cy="259045"/>
    <xdr:sp macro="" textlink="">
      <xdr:nvSpPr>
        <xdr:cNvPr id="714" name="テキスト ボックス 713"/>
        <xdr:cNvSpPr txBox="1"/>
      </xdr:nvSpPr>
      <xdr:spPr>
        <a:xfrm>
          <a:off x="13468428" y="1708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45465</xdr:rowOff>
    </xdr:from>
    <xdr:to>
      <xdr:col>67</xdr:col>
      <xdr:colOff>101600</xdr:colOff>
      <xdr:row>99</xdr:row>
      <xdr:rowOff>147065</xdr:rowOff>
    </xdr:to>
    <xdr:sp macro="" textlink="">
      <xdr:nvSpPr>
        <xdr:cNvPr id="715" name="楕円 714"/>
        <xdr:cNvSpPr/>
      </xdr:nvSpPr>
      <xdr:spPr>
        <a:xfrm>
          <a:off x="12763500" y="1701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138192</xdr:rowOff>
    </xdr:from>
    <xdr:ext cx="378565" cy="259045"/>
    <xdr:sp macro="" textlink="">
      <xdr:nvSpPr>
        <xdr:cNvPr id="716" name="テキスト ボックス 715"/>
        <xdr:cNvSpPr txBox="1"/>
      </xdr:nvSpPr>
      <xdr:spPr>
        <a:xfrm>
          <a:off x="12625017" y="17111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135631</xdr:rowOff>
    </xdr:from>
    <xdr:to>
      <xdr:col>116</xdr:col>
      <xdr:colOff>63500</xdr:colOff>
      <xdr:row>38</xdr:row>
      <xdr:rowOff>8118</xdr:rowOff>
    </xdr:to>
    <xdr:cxnSp macro="">
      <xdr:nvCxnSpPr>
        <xdr:cNvPr id="743" name="直線コネクタ 742"/>
        <xdr:cNvCxnSpPr/>
      </xdr:nvCxnSpPr>
      <xdr:spPr>
        <a:xfrm flipV="1">
          <a:off x="21323300" y="6479281"/>
          <a:ext cx="838200" cy="4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122968</xdr:rowOff>
    </xdr:from>
    <xdr:ext cx="469744" cy="259045"/>
    <xdr:sp macro="" textlink="">
      <xdr:nvSpPr>
        <xdr:cNvPr id="744" name="投資及び出資金平均値テキスト"/>
        <xdr:cNvSpPr txBox="1"/>
      </xdr:nvSpPr>
      <xdr:spPr>
        <a:xfrm>
          <a:off x="22212300" y="6466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150764</xdr:rowOff>
    </xdr:from>
    <xdr:to>
      <xdr:col>111</xdr:col>
      <xdr:colOff>177800</xdr:colOff>
      <xdr:row>38</xdr:row>
      <xdr:rowOff>8118</xdr:rowOff>
    </xdr:to>
    <xdr:cxnSp macro="">
      <xdr:nvCxnSpPr>
        <xdr:cNvPr id="746" name="直線コネクタ 745"/>
        <xdr:cNvCxnSpPr/>
      </xdr:nvCxnSpPr>
      <xdr:spPr>
        <a:xfrm>
          <a:off x="20434300" y="6494414"/>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77568</xdr:rowOff>
    </xdr:from>
    <xdr:ext cx="469744" cy="259045"/>
    <xdr:sp macro="" textlink="">
      <xdr:nvSpPr>
        <xdr:cNvPr id="748" name="テキスト ボックス 747"/>
        <xdr:cNvSpPr txBox="1"/>
      </xdr:nvSpPr>
      <xdr:spPr>
        <a:xfrm>
          <a:off x="21088428" y="659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150764</xdr:rowOff>
    </xdr:from>
    <xdr:to>
      <xdr:col>107</xdr:col>
      <xdr:colOff>50800</xdr:colOff>
      <xdr:row>38</xdr:row>
      <xdr:rowOff>139700</xdr:rowOff>
    </xdr:to>
    <xdr:cxnSp macro="">
      <xdr:nvCxnSpPr>
        <xdr:cNvPr id="749" name="直線コネクタ 748"/>
        <xdr:cNvCxnSpPr/>
      </xdr:nvCxnSpPr>
      <xdr:spPr>
        <a:xfrm flipV="1">
          <a:off x="19545300" y="6494414"/>
          <a:ext cx="889000" cy="16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85203</xdr:rowOff>
    </xdr:from>
    <xdr:ext cx="469744" cy="259045"/>
    <xdr:sp macro="" textlink="">
      <xdr:nvSpPr>
        <xdr:cNvPr id="751" name="テキスト ボックス 750"/>
        <xdr:cNvSpPr txBox="1"/>
      </xdr:nvSpPr>
      <xdr:spPr>
        <a:xfrm>
          <a:off x="20199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14102</xdr:rowOff>
    </xdr:from>
    <xdr:to>
      <xdr:col>98</xdr:col>
      <xdr:colOff>38100</xdr:colOff>
      <xdr:row>38</xdr:row>
      <xdr:rowOff>115702</xdr:rowOff>
    </xdr:to>
    <xdr:sp macro="" textlink="">
      <xdr:nvSpPr>
        <xdr:cNvPr id="755" name="フローチャート: 判断 754"/>
        <xdr:cNvSpPr/>
      </xdr:nvSpPr>
      <xdr:spPr>
        <a:xfrm>
          <a:off x="18605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132229</xdr:rowOff>
    </xdr:from>
    <xdr:ext cx="469744" cy="259045"/>
    <xdr:sp macro="" textlink="">
      <xdr:nvSpPr>
        <xdr:cNvPr id="756" name="テキスト ボックス 755"/>
        <xdr:cNvSpPr txBox="1"/>
      </xdr:nvSpPr>
      <xdr:spPr>
        <a:xfrm>
          <a:off x="18421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84831</xdr:rowOff>
    </xdr:from>
    <xdr:to>
      <xdr:col>116</xdr:col>
      <xdr:colOff>114300</xdr:colOff>
      <xdr:row>38</xdr:row>
      <xdr:rowOff>14980</xdr:rowOff>
    </xdr:to>
    <xdr:sp macro="" textlink="">
      <xdr:nvSpPr>
        <xdr:cNvPr id="762" name="楕円 761"/>
        <xdr:cNvSpPr/>
      </xdr:nvSpPr>
      <xdr:spPr>
        <a:xfrm>
          <a:off x="22110700" y="64284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107708</xdr:rowOff>
    </xdr:from>
    <xdr:ext cx="469744" cy="259045"/>
    <xdr:sp macro="" textlink="">
      <xdr:nvSpPr>
        <xdr:cNvPr id="763" name="投資及び出資金該当値テキスト"/>
        <xdr:cNvSpPr txBox="1"/>
      </xdr:nvSpPr>
      <xdr:spPr>
        <a:xfrm>
          <a:off x="22212300" y="627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128768</xdr:rowOff>
    </xdr:from>
    <xdr:to>
      <xdr:col>112</xdr:col>
      <xdr:colOff>38100</xdr:colOff>
      <xdr:row>38</xdr:row>
      <xdr:rowOff>58917</xdr:rowOff>
    </xdr:to>
    <xdr:sp macro="" textlink="">
      <xdr:nvSpPr>
        <xdr:cNvPr id="764" name="楕円 763"/>
        <xdr:cNvSpPr/>
      </xdr:nvSpPr>
      <xdr:spPr>
        <a:xfrm>
          <a:off x="21272500" y="64724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75445</xdr:rowOff>
    </xdr:from>
    <xdr:ext cx="469744" cy="259045"/>
    <xdr:sp macro="" textlink="">
      <xdr:nvSpPr>
        <xdr:cNvPr id="765" name="テキスト ボックス 764"/>
        <xdr:cNvSpPr txBox="1"/>
      </xdr:nvSpPr>
      <xdr:spPr>
        <a:xfrm>
          <a:off x="21088428" y="624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99964</xdr:rowOff>
    </xdr:from>
    <xdr:to>
      <xdr:col>107</xdr:col>
      <xdr:colOff>101600</xdr:colOff>
      <xdr:row>38</xdr:row>
      <xdr:rowOff>30114</xdr:rowOff>
    </xdr:to>
    <xdr:sp macro="" textlink="">
      <xdr:nvSpPr>
        <xdr:cNvPr id="766" name="楕円 765"/>
        <xdr:cNvSpPr/>
      </xdr:nvSpPr>
      <xdr:spPr>
        <a:xfrm>
          <a:off x="20383500" y="644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46641</xdr:rowOff>
    </xdr:from>
    <xdr:ext cx="469744" cy="259045"/>
    <xdr:sp macro="" textlink="">
      <xdr:nvSpPr>
        <xdr:cNvPr id="767" name="テキスト ボックス 766"/>
        <xdr:cNvSpPr txBox="1"/>
      </xdr:nvSpPr>
      <xdr:spPr>
        <a:xfrm>
          <a:off x="20199428" y="621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42355</xdr:rowOff>
    </xdr:from>
    <xdr:to>
      <xdr:col>116</xdr:col>
      <xdr:colOff>63500</xdr:colOff>
      <xdr:row>59</xdr:row>
      <xdr:rowOff>42393</xdr:rowOff>
    </xdr:to>
    <xdr:cxnSp macro="">
      <xdr:nvCxnSpPr>
        <xdr:cNvPr id="800" name="直線コネクタ 799"/>
        <xdr:cNvCxnSpPr/>
      </xdr:nvCxnSpPr>
      <xdr:spPr>
        <a:xfrm>
          <a:off x="21323300" y="10157905"/>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42011</xdr:rowOff>
    </xdr:from>
    <xdr:to>
      <xdr:col>111</xdr:col>
      <xdr:colOff>177800</xdr:colOff>
      <xdr:row>59</xdr:row>
      <xdr:rowOff>42355</xdr:rowOff>
    </xdr:to>
    <xdr:cxnSp macro="">
      <xdr:nvCxnSpPr>
        <xdr:cNvPr id="803" name="直線コネクタ 802"/>
        <xdr:cNvCxnSpPr/>
      </xdr:nvCxnSpPr>
      <xdr:spPr>
        <a:xfrm>
          <a:off x="20434300" y="10157561"/>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40983</xdr:rowOff>
    </xdr:from>
    <xdr:to>
      <xdr:col>107</xdr:col>
      <xdr:colOff>50800</xdr:colOff>
      <xdr:row>59</xdr:row>
      <xdr:rowOff>42011</xdr:rowOff>
    </xdr:to>
    <xdr:cxnSp macro="">
      <xdr:nvCxnSpPr>
        <xdr:cNvPr id="806" name="直線コネクタ 805"/>
        <xdr:cNvCxnSpPr/>
      </xdr:nvCxnSpPr>
      <xdr:spPr>
        <a:xfrm>
          <a:off x="19545300" y="10156533"/>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36144</xdr:rowOff>
    </xdr:from>
    <xdr:to>
      <xdr:col>102</xdr:col>
      <xdr:colOff>114300</xdr:colOff>
      <xdr:row>59</xdr:row>
      <xdr:rowOff>40983</xdr:rowOff>
    </xdr:to>
    <xdr:cxnSp macro="">
      <xdr:nvCxnSpPr>
        <xdr:cNvPr id="809" name="直線コネクタ 808"/>
        <xdr:cNvCxnSpPr/>
      </xdr:nvCxnSpPr>
      <xdr:spPr>
        <a:xfrm>
          <a:off x="18656300" y="10151694"/>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128486</xdr:rowOff>
    </xdr:from>
    <xdr:to>
      <xdr:col>98</xdr:col>
      <xdr:colOff>38100</xdr:colOff>
      <xdr:row>58</xdr:row>
      <xdr:rowOff>58636</xdr:rowOff>
    </xdr:to>
    <xdr:sp macro="" textlink="">
      <xdr:nvSpPr>
        <xdr:cNvPr id="812" name="フローチャート: 判断 811"/>
        <xdr:cNvSpPr/>
      </xdr:nvSpPr>
      <xdr:spPr>
        <a:xfrm>
          <a:off x="18605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75163</xdr:rowOff>
    </xdr:from>
    <xdr:ext cx="469744" cy="259045"/>
    <xdr:sp macro="" textlink="">
      <xdr:nvSpPr>
        <xdr:cNvPr id="813" name="テキスト ボックス 812"/>
        <xdr:cNvSpPr txBox="1"/>
      </xdr:nvSpPr>
      <xdr:spPr>
        <a:xfrm>
          <a:off x="18421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163043</xdr:rowOff>
    </xdr:from>
    <xdr:to>
      <xdr:col>116</xdr:col>
      <xdr:colOff>114300</xdr:colOff>
      <xdr:row>59</xdr:row>
      <xdr:rowOff>93193</xdr:rowOff>
    </xdr:to>
    <xdr:sp macro="" textlink="">
      <xdr:nvSpPr>
        <xdr:cNvPr id="819" name="楕円 818"/>
        <xdr:cNvSpPr/>
      </xdr:nvSpPr>
      <xdr:spPr>
        <a:xfrm>
          <a:off x="221107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77970</xdr:rowOff>
    </xdr:from>
    <xdr:ext cx="313932" cy="259045"/>
    <xdr:sp macro="" textlink="">
      <xdr:nvSpPr>
        <xdr:cNvPr id="820" name="貸付金該当値テキスト"/>
        <xdr:cNvSpPr txBox="1"/>
      </xdr:nvSpPr>
      <xdr:spPr>
        <a:xfrm>
          <a:off x="22212300" y="10022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163005</xdr:rowOff>
    </xdr:from>
    <xdr:to>
      <xdr:col>112</xdr:col>
      <xdr:colOff>38100</xdr:colOff>
      <xdr:row>59</xdr:row>
      <xdr:rowOff>93155</xdr:rowOff>
    </xdr:to>
    <xdr:sp macro="" textlink="">
      <xdr:nvSpPr>
        <xdr:cNvPr id="821" name="楕円 820"/>
        <xdr:cNvSpPr/>
      </xdr:nvSpPr>
      <xdr:spPr>
        <a:xfrm>
          <a:off x="212725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84282</xdr:rowOff>
    </xdr:from>
    <xdr:ext cx="313932" cy="259045"/>
    <xdr:sp macro="" textlink="">
      <xdr:nvSpPr>
        <xdr:cNvPr id="822" name="テキスト ボックス 821"/>
        <xdr:cNvSpPr txBox="1"/>
      </xdr:nvSpPr>
      <xdr:spPr>
        <a:xfrm>
          <a:off x="21166333" y="10199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162661</xdr:rowOff>
    </xdr:from>
    <xdr:to>
      <xdr:col>107</xdr:col>
      <xdr:colOff>101600</xdr:colOff>
      <xdr:row>59</xdr:row>
      <xdr:rowOff>92811</xdr:rowOff>
    </xdr:to>
    <xdr:sp macro="" textlink="">
      <xdr:nvSpPr>
        <xdr:cNvPr id="823" name="楕円 822"/>
        <xdr:cNvSpPr/>
      </xdr:nvSpPr>
      <xdr:spPr>
        <a:xfrm>
          <a:off x="20383500" y="1010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83938</xdr:rowOff>
    </xdr:from>
    <xdr:ext cx="313932" cy="259045"/>
    <xdr:sp macro="" textlink="">
      <xdr:nvSpPr>
        <xdr:cNvPr id="824" name="テキスト ボックス 823"/>
        <xdr:cNvSpPr txBox="1"/>
      </xdr:nvSpPr>
      <xdr:spPr>
        <a:xfrm>
          <a:off x="20277333" y="10199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161633</xdr:rowOff>
    </xdr:from>
    <xdr:to>
      <xdr:col>102</xdr:col>
      <xdr:colOff>165100</xdr:colOff>
      <xdr:row>59</xdr:row>
      <xdr:rowOff>91783</xdr:rowOff>
    </xdr:to>
    <xdr:sp macro="" textlink="">
      <xdr:nvSpPr>
        <xdr:cNvPr id="825" name="楕円 824"/>
        <xdr:cNvSpPr/>
      </xdr:nvSpPr>
      <xdr:spPr>
        <a:xfrm>
          <a:off x="19494500" y="101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82910</xdr:rowOff>
    </xdr:from>
    <xdr:ext cx="313932" cy="259045"/>
    <xdr:sp macro="" textlink="">
      <xdr:nvSpPr>
        <xdr:cNvPr id="826" name="テキスト ボックス 825"/>
        <xdr:cNvSpPr txBox="1"/>
      </xdr:nvSpPr>
      <xdr:spPr>
        <a:xfrm>
          <a:off x="19388333" y="10198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156794</xdr:rowOff>
    </xdr:from>
    <xdr:to>
      <xdr:col>98</xdr:col>
      <xdr:colOff>38100</xdr:colOff>
      <xdr:row>59</xdr:row>
      <xdr:rowOff>86944</xdr:rowOff>
    </xdr:to>
    <xdr:sp macro="" textlink="">
      <xdr:nvSpPr>
        <xdr:cNvPr id="827" name="楕円 826"/>
        <xdr:cNvSpPr/>
      </xdr:nvSpPr>
      <xdr:spPr>
        <a:xfrm>
          <a:off x="18605500" y="1010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78071</xdr:rowOff>
    </xdr:from>
    <xdr:ext cx="378565" cy="259045"/>
    <xdr:sp macro="" textlink="">
      <xdr:nvSpPr>
        <xdr:cNvPr id="828" name="テキスト ボックス 827"/>
        <xdr:cNvSpPr txBox="1"/>
      </xdr:nvSpPr>
      <xdr:spPr>
        <a:xfrm>
          <a:off x="18467017" y="10193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120726</xdr:rowOff>
    </xdr:from>
    <xdr:to>
      <xdr:col>116</xdr:col>
      <xdr:colOff>63500</xdr:colOff>
      <xdr:row>78</xdr:row>
      <xdr:rowOff>121126</xdr:rowOff>
    </xdr:to>
    <xdr:cxnSp macro="">
      <xdr:nvCxnSpPr>
        <xdr:cNvPr id="858" name="直線コネクタ 857"/>
        <xdr:cNvCxnSpPr/>
      </xdr:nvCxnSpPr>
      <xdr:spPr>
        <a:xfrm>
          <a:off x="21323300" y="13493826"/>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120726</xdr:rowOff>
    </xdr:from>
    <xdr:to>
      <xdr:col>111</xdr:col>
      <xdr:colOff>177800</xdr:colOff>
      <xdr:row>78</xdr:row>
      <xdr:rowOff>127927</xdr:rowOff>
    </xdr:to>
    <xdr:cxnSp macro="">
      <xdr:nvCxnSpPr>
        <xdr:cNvPr id="861" name="直線コネクタ 860"/>
        <xdr:cNvCxnSpPr/>
      </xdr:nvCxnSpPr>
      <xdr:spPr>
        <a:xfrm flipV="1">
          <a:off x="20434300" y="13493826"/>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83959</xdr:rowOff>
    </xdr:from>
    <xdr:to>
      <xdr:col>107</xdr:col>
      <xdr:colOff>50800</xdr:colOff>
      <xdr:row>78</xdr:row>
      <xdr:rowOff>127927</xdr:rowOff>
    </xdr:to>
    <xdr:cxnSp macro="">
      <xdr:nvCxnSpPr>
        <xdr:cNvPr id="864" name="直線コネクタ 863"/>
        <xdr:cNvCxnSpPr/>
      </xdr:nvCxnSpPr>
      <xdr:spPr>
        <a:xfrm>
          <a:off x="19545300" y="13285609"/>
          <a:ext cx="889000" cy="21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83959</xdr:rowOff>
    </xdr:from>
    <xdr:to>
      <xdr:col>102</xdr:col>
      <xdr:colOff>114300</xdr:colOff>
      <xdr:row>77</xdr:row>
      <xdr:rowOff>113888</xdr:rowOff>
    </xdr:to>
    <xdr:cxnSp macro="">
      <xdr:nvCxnSpPr>
        <xdr:cNvPr id="867" name="直線コネクタ 866"/>
        <xdr:cNvCxnSpPr/>
      </xdr:nvCxnSpPr>
      <xdr:spPr>
        <a:xfrm flipV="1">
          <a:off x="18656300" y="13285609"/>
          <a:ext cx="889000" cy="2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83565</xdr:rowOff>
    </xdr:from>
    <xdr:to>
      <xdr:col>98</xdr:col>
      <xdr:colOff>38100</xdr:colOff>
      <xdr:row>77</xdr:row>
      <xdr:rowOff>13715</xdr:rowOff>
    </xdr:to>
    <xdr:sp macro="" textlink="">
      <xdr:nvSpPr>
        <xdr:cNvPr id="870" name="フローチャート: 判断 869"/>
        <xdr:cNvSpPr/>
      </xdr:nvSpPr>
      <xdr:spPr>
        <a:xfrm>
          <a:off x="18605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30243</xdr:rowOff>
    </xdr:from>
    <xdr:ext cx="534377" cy="259045"/>
    <xdr:sp macro="" textlink="">
      <xdr:nvSpPr>
        <xdr:cNvPr id="871" name="テキスト ボックス 870"/>
        <xdr:cNvSpPr txBox="1"/>
      </xdr:nvSpPr>
      <xdr:spPr>
        <a:xfrm>
          <a:off x="18389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70326</xdr:rowOff>
    </xdr:from>
    <xdr:to>
      <xdr:col>116</xdr:col>
      <xdr:colOff>114300</xdr:colOff>
      <xdr:row>79</xdr:row>
      <xdr:rowOff>476</xdr:rowOff>
    </xdr:to>
    <xdr:sp macro="" textlink="">
      <xdr:nvSpPr>
        <xdr:cNvPr id="877" name="楕円 876"/>
        <xdr:cNvSpPr/>
      </xdr:nvSpPr>
      <xdr:spPr>
        <a:xfrm>
          <a:off x="22110700" y="1344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156703</xdr:rowOff>
    </xdr:from>
    <xdr:ext cx="534377" cy="259045"/>
    <xdr:sp macro="" textlink="">
      <xdr:nvSpPr>
        <xdr:cNvPr id="878" name="繰出金該当値テキスト"/>
        <xdr:cNvSpPr txBox="1"/>
      </xdr:nvSpPr>
      <xdr:spPr>
        <a:xfrm>
          <a:off x="22212300" y="1335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69926</xdr:rowOff>
    </xdr:from>
    <xdr:to>
      <xdr:col>112</xdr:col>
      <xdr:colOff>38100</xdr:colOff>
      <xdr:row>79</xdr:row>
      <xdr:rowOff>76</xdr:rowOff>
    </xdr:to>
    <xdr:sp macro="" textlink="">
      <xdr:nvSpPr>
        <xdr:cNvPr id="879" name="楕円 878"/>
        <xdr:cNvSpPr/>
      </xdr:nvSpPr>
      <xdr:spPr>
        <a:xfrm>
          <a:off x="21272500" y="134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162653</xdr:rowOff>
    </xdr:from>
    <xdr:ext cx="534377" cy="259045"/>
    <xdr:sp macro="" textlink="">
      <xdr:nvSpPr>
        <xdr:cNvPr id="880" name="テキスト ボックス 879"/>
        <xdr:cNvSpPr txBox="1"/>
      </xdr:nvSpPr>
      <xdr:spPr>
        <a:xfrm>
          <a:off x="21056111" y="135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77127</xdr:rowOff>
    </xdr:from>
    <xdr:to>
      <xdr:col>107</xdr:col>
      <xdr:colOff>101600</xdr:colOff>
      <xdr:row>79</xdr:row>
      <xdr:rowOff>7277</xdr:rowOff>
    </xdr:to>
    <xdr:sp macro="" textlink="">
      <xdr:nvSpPr>
        <xdr:cNvPr id="881" name="楕円 880"/>
        <xdr:cNvSpPr/>
      </xdr:nvSpPr>
      <xdr:spPr>
        <a:xfrm>
          <a:off x="20383500" y="1345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169854</xdr:rowOff>
    </xdr:from>
    <xdr:ext cx="534377" cy="259045"/>
    <xdr:sp macro="" textlink="">
      <xdr:nvSpPr>
        <xdr:cNvPr id="882" name="テキスト ボックス 881"/>
        <xdr:cNvSpPr txBox="1"/>
      </xdr:nvSpPr>
      <xdr:spPr>
        <a:xfrm>
          <a:off x="20167111" y="135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33159</xdr:rowOff>
    </xdr:from>
    <xdr:to>
      <xdr:col>102</xdr:col>
      <xdr:colOff>165100</xdr:colOff>
      <xdr:row>77</xdr:row>
      <xdr:rowOff>134759</xdr:rowOff>
    </xdr:to>
    <xdr:sp macro="" textlink="">
      <xdr:nvSpPr>
        <xdr:cNvPr id="883" name="楕円 882"/>
        <xdr:cNvSpPr/>
      </xdr:nvSpPr>
      <xdr:spPr>
        <a:xfrm>
          <a:off x="19494500" y="1323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125886</xdr:rowOff>
    </xdr:from>
    <xdr:ext cx="534377" cy="259045"/>
    <xdr:sp macro="" textlink="">
      <xdr:nvSpPr>
        <xdr:cNvPr id="884" name="テキスト ボックス 883"/>
        <xdr:cNvSpPr txBox="1"/>
      </xdr:nvSpPr>
      <xdr:spPr>
        <a:xfrm>
          <a:off x="19278111" y="1332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63088</xdr:rowOff>
    </xdr:from>
    <xdr:to>
      <xdr:col>98</xdr:col>
      <xdr:colOff>38100</xdr:colOff>
      <xdr:row>77</xdr:row>
      <xdr:rowOff>164688</xdr:rowOff>
    </xdr:to>
    <xdr:sp macro="" textlink="">
      <xdr:nvSpPr>
        <xdr:cNvPr id="885" name="楕円 884"/>
        <xdr:cNvSpPr/>
      </xdr:nvSpPr>
      <xdr:spPr>
        <a:xfrm>
          <a:off x="18605500" y="1326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155815</xdr:rowOff>
    </xdr:from>
    <xdr:ext cx="534377" cy="259045"/>
    <xdr:sp macro="" textlink="">
      <xdr:nvSpPr>
        <xdr:cNvPr id="886" name="テキスト ボックス 885"/>
        <xdr:cNvSpPr txBox="1"/>
      </xdr:nvSpPr>
      <xdr:spPr>
        <a:xfrm>
          <a:off x="18389111" y="1335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おいてはワークライフバランスの実現のために時間外勤務の削減等に取り組んだことや、定員管理計画に則った職員数調整を行ってきたことにより類似団体平均を下回ることとなった。維持補修費においては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円の減となり、類似団体平均を大きく下回っている要因としては、平成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策定している公共施設等総合管理計画に基づき施設の統廃合、長寿命化等を進めることから、緊急的な維持補修以外を先送りしているためである。扶助費においては生活保護費について受給者数および医療扶助の減によ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864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円の減、臨時特例給付金給付事業が終了したことにより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1,760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円の減が主な要因となり前年度比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937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円の減となった。普通建設事業費においては小学校空調機整備事業を実施したが、甲西中学校改築事業の減や三雲駅舎の完成により三雲駅周辺整備事業が減となり前年度比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7,980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となった。今後人口減少社会を迎えるにあたり新規事業から既存施設の長寿命化への方向転換および地方債の新規発行と償還のバランスに注視しながら事業を実施する必要がある。積立金においては、ふるさと納税による寄付の増加によりふるさときらめき湖南づくり応援基金積立金の増、庁舎整備に備えて庁舎整備基金を積み増したことによる増により、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11,459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円の増となった。</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繰出金では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介護保険特別会計繰出金、滋賀県後期高齢者医療広域連合繰出金は増であったが、国民健康保険特別会計繰出金の減により前年度比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円の減となっているが、平成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年度から下水道事業会計が企業会計へ移行したことにより繰出金で支出していた一部が補助費等での支出になったため類似団体平均を大きく下回っている。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55,053
52,066
70.40
21,082,590
20,772,274
283,805
12,866,938
27,707,678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21590</xdr:rowOff>
    </xdr:from>
    <xdr:to>
      <xdr:col>24</xdr:col>
      <xdr:colOff>63500</xdr:colOff>
      <xdr:row>36</xdr:row>
      <xdr:rowOff>49403</xdr:rowOff>
    </xdr:to>
    <xdr:cxnSp macro="">
      <xdr:nvCxnSpPr>
        <xdr:cNvPr id="61" name="直線コネクタ 60"/>
        <xdr:cNvCxnSpPr/>
      </xdr:nvCxnSpPr>
      <xdr:spPr>
        <a:xfrm flipV="1">
          <a:off x="3797300" y="6193790"/>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49403</xdr:rowOff>
    </xdr:from>
    <xdr:to>
      <xdr:col>19</xdr:col>
      <xdr:colOff>177800</xdr:colOff>
      <xdr:row>36</xdr:row>
      <xdr:rowOff>107315</xdr:rowOff>
    </xdr:to>
    <xdr:cxnSp macro="">
      <xdr:nvCxnSpPr>
        <xdr:cNvPr id="64" name="直線コネクタ 63"/>
        <xdr:cNvCxnSpPr/>
      </xdr:nvCxnSpPr>
      <xdr:spPr>
        <a:xfrm flipV="1">
          <a:off x="2908300" y="6221603"/>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25781</xdr:rowOff>
    </xdr:from>
    <xdr:to>
      <xdr:col>15</xdr:col>
      <xdr:colOff>50800</xdr:colOff>
      <xdr:row>36</xdr:row>
      <xdr:rowOff>107315</xdr:rowOff>
    </xdr:to>
    <xdr:cxnSp macro="">
      <xdr:nvCxnSpPr>
        <xdr:cNvPr id="67" name="直線コネクタ 66"/>
        <xdr:cNvCxnSpPr/>
      </xdr:nvCxnSpPr>
      <xdr:spPr>
        <a:xfrm>
          <a:off x="2019300" y="6197981"/>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161036</xdr:rowOff>
    </xdr:from>
    <xdr:to>
      <xdr:col>10</xdr:col>
      <xdr:colOff>114300</xdr:colOff>
      <xdr:row>36</xdr:row>
      <xdr:rowOff>25781</xdr:rowOff>
    </xdr:to>
    <xdr:cxnSp macro="">
      <xdr:nvCxnSpPr>
        <xdr:cNvPr id="70" name="直線コネクタ 69"/>
        <xdr:cNvCxnSpPr/>
      </xdr:nvCxnSpPr>
      <xdr:spPr>
        <a:xfrm>
          <a:off x="1130300" y="616178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64135</xdr:rowOff>
    </xdr:from>
    <xdr:to>
      <xdr:col>6</xdr:col>
      <xdr:colOff>38100</xdr:colOff>
      <xdr:row>35</xdr:row>
      <xdr:rowOff>165735</xdr:rowOff>
    </xdr:to>
    <xdr:sp macro="" textlink="">
      <xdr:nvSpPr>
        <xdr:cNvPr id="73" name="フローチャート: 判断 72"/>
        <xdr:cNvSpPr/>
      </xdr:nvSpPr>
      <xdr:spPr>
        <a:xfrm>
          <a:off x="1079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10812</xdr:rowOff>
    </xdr:from>
    <xdr:ext cx="469744" cy="259045"/>
    <xdr:sp macro="" textlink="">
      <xdr:nvSpPr>
        <xdr:cNvPr id="74" name="テキスト ボックス 73"/>
        <xdr:cNvSpPr txBox="1"/>
      </xdr:nvSpPr>
      <xdr:spPr>
        <a:xfrm>
          <a:off x="895428"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142240</xdr:rowOff>
    </xdr:from>
    <xdr:to>
      <xdr:col>24</xdr:col>
      <xdr:colOff>114300</xdr:colOff>
      <xdr:row>36</xdr:row>
      <xdr:rowOff>72390</xdr:rowOff>
    </xdr:to>
    <xdr:sp macro="" textlink="">
      <xdr:nvSpPr>
        <xdr:cNvPr id="80" name="楕円 79"/>
        <xdr:cNvSpPr/>
      </xdr:nvSpPr>
      <xdr:spPr>
        <a:xfrm>
          <a:off x="45847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469744" cy="259045"/>
    <xdr:sp macro="" textlink="">
      <xdr:nvSpPr>
        <xdr:cNvPr id="81" name="議会費該当値テキスト"/>
        <xdr:cNvSpPr txBox="1"/>
      </xdr:nvSpPr>
      <xdr:spPr>
        <a:xfrm>
          <a:off x="4686300" y="599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170053</xdr:rowOff>
    </xdr:from>
    <xdr:to>
      <xdr:col>20</xdr:col>
      <xdr:colOff>38100</xdr:colOff>
      <xdr:row>36</xdr:row>
      <xdr:rowOff>100203</xdr:rowOff>
    </xdr:to>
    <xdr:sp macro="" textlink="">
      <xdr:nvSpPr>
        <xdr:cNvPr id="82" name="楕円 81"/>
        <xdr:cNvSpPr/>
      </xdr:nvSpPr>
      <xdr:spPr>
        <a:xfrm>
          <a:off x="3746500" y="61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116730</xdr:rowOff>
    </xdr:from>
    <xdr:ext cx="469744" cy="259045"/>
    <xdr:sp macro="" textlink="">
      <xdr:nvSpPr>
        <xdr:cNvPr id="83" name="テキスト ボックス 82"/>
        <xdr:cNvSpPr txBox="1"/>
      </xdr:nvSpPr>
      <xdr:spPr>
        <a:xfrm>
          <a:off x="3562428" y="594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56515</xdr:rowOff>
    </xdr:from>
    <xdr:to>
      <xdr:col>15</xdr:col>
      <xdr:colOff>101600</xdr:colOff>
      <xdr:row>36</xdr:row>
      <xdr:rowOff>158115</xdr:rowOff>
    </xdr:to>
    <xdr:sp macro="" textlink="">
      <xdr:nvSpPr>
        <xdr:cNvPr id="84" name="楕円 83"/>
        <xdr:cNvSpPr/>
      </xdr:nvSpPr>
      <xdr:spPr>
        <a:xfrm>
          <a:off x="28575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149242</xdr:rowOff>
    </xdr:from>
    <xdr:ext cx="469744" cy="259045"/>
    <xdr:sp macro="" textlink="">
      <xdr:nvSpPr>
        <xdr:cNvPr id="85" name="テキスト ボックス 84"/>
        <xdr:cNvSpPr txBox="1"/>
      </xdr:nvSpPr>
      <xdr:spPr>
        <a:xfrm>
          <a:off x="2673428"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146431</xdr:rowOff>
    </xdr:from>
    <xdr:to>
      <xdr:col>10</xdr:col>
      <xdr:colOff>165100</xdr:colOff>
      <xdr:row>36</xdr:row>
      <xdr:rowOff>76581</xdr:rowOff>
    </xdr:to>
    <xdr:sp macro="" textlink="">
      <xdr:nvSpPr>
        <xdr:cNvPr id="86" name="楕円 85"/>
        <xdr:cNvSpPr/>
      </xdr:nvSpPr>
      <xdr:spPr>
        <a:xfrm>
          <a:off x="1968500" y="614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67708</xdr:rowOff>
    </xdr:from>
    <xdr:ext cx="469744" cy="259045"/>
    <xdr:sp macro="" textlink="">
      <xdr:nvSpPr>
        <xdr:cNvPr id="87" name="テキスト ボックス 86"/>
        <xdr:cNvSpPr txBox="1"/>
      </xdr:nvSpPr>
      <xdr:spPr>
        <a:xfrm>
          <a:off x="1784428" y="623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110236</xdr:rowOff>
    </xdr:from>
    <xdr:to>
      <xdr:col>6</xdr:col>
      <xdr:colOff>38100</xdr:colOff>
      <xdr:row>36</xdr:row>
      <xdr:rowOff>40386</xdr:rowOff>
    </xdr:to>
    <xdr:sp macro="" textlink="">
      <xdr:nvSpPr>
        <xdr:cNvPr id="88" name="楕円 87"/>
        <xdr:cNvSpPr/>
      </xdr:nvSpPr>
      <xdr:spPr>
        <a:xfrm>
          <a:off x="1079500" y="61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31513</xdr:rowOff>
    </xdr:from>
    <xdr:ext cx="469744" cy="259045"/>
    <xdr:sp macro="" textlink="">
      <xdr:nvSpPr>
        <xdr:cNvPr id="89" name="テキスト ボックス 88"/>
        <xdr:cNvSpPr txBox="1"/>
      </xdr:nvSpPr>
      <xdr:spPr>
        <a:xfrm>
          <a:off x="895428" y="62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51735</xdr:rowOff>
    </xdr:from>
    <xdr:to>
      <xdr:col>24</xdr:col>
      <xdr:colOff>63500</xdr:colOff>
      <xdr:row>57</xdr:row>
      <xdr:rowOff>107289</xdr:rowOff>
    </xdr:to>
    <xdr:cxnSp macro="">
      <xdr:nvCxnSpPr>
        <xdr:cNvPr id="116" name="直線コネクタ 115"/>
        <xdr:cNvCxnSpPr/>
      </xdr:nvCxnSpPr>
      <xdr:spPr>
        <a:xfrm flipV="1">
          <a:off x="3797300" y="9824385"/>
          <a:ext cx="838200" cy="5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107289</xdr:rowOff>
    </xdr:from>
    <xdr:to>
      <xdr:col>19</xdr:col>
      <xdr:colOff>177800</xdr:colOff>
      <xdr:row>57</xdr:row>
      <xdr:rowOff>123954</xdr:rowOff>
    </xdr:to>
    <xdr:cxnSp macro="">
      <xdr:nvCxnSpPr>
        <xdr:cNvPr id="119" name="直線コネクタ 118"/>
        <xdr:cNvCxnSpPr/>
      </xdr:nvCxnSpPr>
      <xdr:spPr>
        <a:xfrm flipV="1">
          <a:off x="2908300" y="9879939"/>
          <a:ext cx="8890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109525</xdr:rowOff>
    </xdr:from>
    <xdr:to>
      <xdr:col>15</xdr:col>
      <xdr:colOff>50800</xdr:colOff>
      <xdr:row>57</xdr:row>
      <xdr:rowOff>123954</xdr:rowOff>
    </xdr:to>
    <xdr:cxnSp macro="">
      <xdr:nvCxnSpPr>
        <xdr:cNvPr id="122" name="直線コネクタ 121"/>
        <xdr:cNvCxnSpPr/>
      </xdr:nvCxnSpPr>
      <xdr:spPr>
        <a:xfrm>
          <a:off x="2019300" y="9882175"/>
          <a:ext cx="889000" cy="1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106631</xdr:rowOff>
    </xdr:from>
    <xdr:to>
      <xdr:col>10</xdr:col>
      <xdr:colOff>114300</xdr:colOff>
      <xdr:row>57</xdr:row>
      <xdr:rowOff>109525</xdr:rowOff>
    </xdr:to>
    <xdr:cxnSp macro="">
      <xdr:nvCxnSpPr>
        <xdr:cNvPr id="125" name="直線コネクタ 124"/>
        <xdr:cNvCxnSpPr/>
      </xdr:nvCxnSpPr>
      <xdr:spPr>
        <a:xfrm>
          <a:off x="1130300" y="9879281"/>
          <a:ext cx="889000" cy="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143097</xdr:rowOff>
    </xdr:from>
    <xdr:to>
      <xdr:col>6</xdr:col>
      <xdr:colOff>38100</xdr:colOff>
      <xdr:row>57</xdr:row>
      <xdr:rowOff>73247</xdr:rowOff>
    </xdr:to>
    <xdr:sp macro="" textlink="">
      <xdr:nvSpPr>
        <xdr:cNvPr id="128" name="フローチャート: 判断 127"/>
        <xdr:cNvSpPr/>
      </xdr:nvSpPr>
      <xdr:spPr>
        <a:xfrm>
          <a:off x="1079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89774</xdr:rowOff>
    </xdr:from>
    <xdr:ext cx="534377" cy="259045"/>
    <xdr:sp macro="" textlink="">
      <xdr:nvSpPr>
        <xdr:cNvPr id="129" name="テキスト ボックス 128"/>
        <xdr:cNvSpPr txBox="1"/>
      </xdr:nvSpPr>
      <xdr:spPr>
        <a:xfrm>
          <a:off x="863111" y="9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935</xdr:rowOff>
    </xdr:from>
    <xdr:to>
      <xdr:col>24</xdr:col>
      <xdr:colOff>114300</xdr:colOff>
      <xdr:row>57</xdr:row>
      <xdr:rowOff>102535</xdr:rowOff>
    </xdr:to>
    <xdr:sp macro="" textlink="">
      <xdr:nvSpPr>
        <xdr:cNvPr id="135" name="楕円 134"/>
        <xdr:cNvSpPr/>
      </xdr:nvSpPr>
      <xdr:spPr>
        <a:xfrm>
          <a:off x="4584700" y="977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150812</xdr:rowOff>
    </xdr:from>
    <xdr:ext cx="534377" cy="259045"/>
    <xdr:sp macro="" textlink="">
      <xdr:nvSpPr>
        <xdr:cNvPr id="136" name="総務費該当値テキスト"/>
        <xdr:cNvSpPr txBox="1"/>
      </xdr:nvSpPr>
      <xdr:spPr>
        <a:xfrm>
          <a:off x="4686300" y="97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56489</xdr:rowOff>
    </xdr:from>
    <xdr:to>
      <xdr:col>20</xdr:col>
      <xdr:colOff>38100</xdr:colOff>
      <xdr:row>57</xdr:row>
      <xdr:rowOff>158089</xdr:rowOff>
    </xdr:to>
    <xdr:sp macro="" textlink="">
      <xdr:nvSpPr>
        <xdr:cNvPr id="137" name="楕円 136"/>
        <xdr:cNvSpPr/>
      </xdr:nvSpPr>
      <xdr:spPr>
        <a:xfrm>
          <a:off x="3746500" y="982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149216</xdr:rowOff>
    </xdr:from>
    <xdr:ext cx="534377" cy="259045"/>
    <xdr:sp macro="" textlink="">
      <xdr:nvSpPr>
        <xdr:cNvPr id="138" name="テキスト ボックス 137"/>
        <xdr:cNvSpPr txBox="1"/>
      </xdr:nvSpPr>
      <xdr:spPr>
        <a:xfrm>
          <a:off x="3530111" y="992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73154</xdr:rowOff>
    </xdr:from>
    <xdr:to>
      <xdr:col>15</xdr:col>
      <xdr:colOff>101600</xdr:colOff>
      <xdr:row>58</xdr:row>
      <xdr:rowOff>3304</xdr:rowOff>
    </xdr:to>
    <xdr:sp macro="" textlink="">
      <xdr:nvSpPr>
        <xdr:cNvPr id="139" name="楕円 138"/>
        <xdr:cNvSpPr/>
      </xdr:nvSpPr>
      <xdr:spPr>
        <a:xfrm>
          <a:off x="2857500" y="984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165881</xdr:rowOff>
    </xdr:from>
    <xdr:ext cx="534377" cy="259045"/>
    <xdr:sp macro="" textlink="">
      <xdr:nvSpPr>
        <xdr:cNvPr id="140" name="テキスト ボックス 139"/>
        <xdr:cNvSpPr txBox="1"/>
      </xdr:nvSpPr>
      <xdr:spPr>
        <a:xfrm>
          <a:off x="2641111" y="993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58725</xdr:rowOff>
    </xdr:from>
    <xdr:to>
      <xdr:col>10</xdr:col>
      <xdr:colOff>165100</xdr:colOff>
      <xdr:row>57</xdr:row>
      <xdr:rowOff>160325</xdr:rowOff>
    </xdr:to>
    <xdr:sp macro="" textlink="">
      <xdr:nvSpPr>
        <xdr:cNvPr id="141" name="楕円 140"/>
        <xdr:cNvSpPr/>
      </xdr:nvSpPr>
      <xdr:spPr>
        <a:xfrm>
          <a:off x="1968500" y="98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151452</xdr:rowOff>
    </xdr:from>
    <xdr:ext cx="534377" cy="259045"/>
    <xdr:sp macro="" textlink="">
      <xdr:nvSpPr>
        <xdr:cNvPr id="142" name="テキスト ボックス 141"/>
        <xdr:cNvSpPr txBox="1"/>
      </xdr:nvSpPr>
      <xdr:spPr>
        <a:xfrm>
          <a:off x="1752111" y="99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55831</xdr:rowOff>
    </xdr:from>
    <xdr:to>
      <xdr:col>6</xdr:col>
      <xdr:colOff>38100</xdr:colOff>
      <xdr:row>57</xdr:row>
      <xdr:rowOff>157431</xdr:rowOff>
    </xdr:to>
    <xdr:sp macro="" textlink="">
      <xdr:nvSpPr>
        <xdr:cNvPr id="143" name="楕円 142"/>
        <xdr:cNvSpPr/>
      </xdr:nvSpPr>
      <xdr:spPr>
        <a:xfrm>
          <a:off x="1079500" y="98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148558</xdr:rowOff>
    </xdr:from>
    <xdr:ext cx="534377" cy="259045"/>
    <xdr:sp macro="" textlink="">
      <xdr:nvSpPr>
        <xdr:cNvPr id="144" name="テキスト ボックス 143"/>
        <xdr:cNvSpPr txBox="1"/>
      </xdr:nvSpPr>
      <xdr:spPr>
        <a:xfrm>
          <a:off x="863111" y="992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46583</xdr:rowOff>
    </xdr:from>
    <xdr:to>
      <xdr:col>24</xdr:col>
      <xdr:colOff>63500</xdr:colOff>
      <xdr:row>76</xdr:row>
      <xdr:rowOff>89333</xdr:rowOff>
    </xdr:to>
    <xdr:cxnSp macro="">
      <xdr:nvCxnSpPr>
        <xdr:cNvPr id="174" name="直線コネクタ 173"/>
        <xdr:cNvCxnSpPr/>
      </xdr:nvCxnSpPr>
      <xdr:spPr>
        <a:xfrm flipV="1">
          <a:off x="3797300" y="13076783"/>
          <a:ext cx="838200" cy="4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89333</xdr:rowOff>
    </xdr:from>
    <xdr:to>
      <xdr:col>19</xdr:col>
      <xdr:colOff>177800</xdr:colOff>
      <xdr:row>76</xdr:row>
      <xdr:rowOff>126276</xdr:rowOff>
    </xdr:to>
    <xdr:cxnSp macro="">
      <xdr:nvCxnSpPr>
        <xdr:cNvPr id="177" name="直線コネクタ 176"/>
        <xdr:cNvCxnSpPr/>
      </xdr:nvCxnSpPr>
      <xdr:spPr>
        <a:xfrm flipV="1">
          <a:off x="2908300" y="13119533"/>
          <a:ext cx="889000" cy="3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126276</xdr:rowOff>
    </xdr:from>
    <xdr:to>
      <xdr:col>15</xdr:col>
      <xdr:colOff>50800</xdr:colOff>
      <xdr:row>77</xdr:row>
      <xdr:rowOff>13360</xdr:rowOff>
    </xdr:to>
    <xdr:cxnSp macro="">
      <xdr:nvCxnSpPr>
        <xdr:cNvPr id="180" name="直線コネクタ 179"/>
        <xdr:cNvCxnSpPr/>
      </xdr:nvCxnSpPr>
      <xdr:spPr>
        <a:xfrm flipV="1">
          <a:off x="2019300" y="13156476"/>
          <a:ext cx="889000" cy="5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13360</xdr:rowOff>
    </xdr:from>
    <xdr:to>
      <xdr:col>10</xdr:col>
      <xdr:colOff>114300</xdr:colOff>
      <xdr:row>77</xdr:row>
      <xdr:rowOff>89015</xdr:rowOff>
    </xdr:to>
    <xdr:cxnSp macro="">
      <xdr:nvCxnSpPr>
        <xdr:cNvPr id="183" name="直線コネクタ 182"/>
        <xdr:cNvCxnSpPr/>
      </xdr:nvCxnSpPr>
      <xdr:spPr>
        <a:xfrm flipV="1">
          <a:off x="1130300" y="13215010"/>
          <a:ext cx="889000" cy="7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62446</xdr:rowOff>
    </xdr:from>
    <xdr:to>
      <xdr:col>6</xdr:col>
      <xdr:colOff>38100</xdr:colOff>
      <xdr:row>75</xdr:row>
      <xdr:rowOff>164046</xdr:rowOff>
    </xdr:to>
    <xdr:sp macro="" textlink="">
      <xdr:nvSpPr>
        <xdr:cNvPr id="186" name="フローチャート: 判断 185"/>
        <xdr:cNvSpPr/>
      </xdr:nvSpPr>
      <xdr:spPr>
        <a:xfrm>
          <a:off x="1079500" y="1292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9123</xdr:rowOff>
    </xdr:from>
    <xdr:ext cx="599010" cy="259045"/>
    <xdr:sp macro="" textlink="">
      <xdr:nvSpPr>
        <xdr:cNvPr id="187" name="テキスト ボックス 186"/>
        <xdr:cNvSpPr txBox="1"/>
      </xdr:nvSpPr>
      <xdr:spPr>
        <a:xfrm>
          <a:off x="830795" y="1269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167233</xdr:rowOff>
    </xdr:from>
    <xdr:to>
      <xdr:col>24</xdr:col>
      <xdr:colOff>114300</xdr:colOff>
      <xdr:row>76</xdr:row>
      <xdr:rowOff>97383</xdr:rowOff>
    </xdr:to>
    <xdr:sp macro="" textlink="">
      <xdr:nvSpPr>
        <xdr:cNvPr id="193" name="楕円 192"/>
        <xdr:cNvSpPr/>
      </xdr:nvSpPr>
      <xdr:spPr>
        <a:xfrm>
          <a:off x="4584700" y="130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145660</xdr:rowOff>
    </xdr:from>
    <xdr:ext cx="599010" cy="259045"/>
    <xdr:sp macro="" textlink="">
      <xdr:nvSpPr>
        <xdr:cNvPr id="194" name="民生費該当値テキスト"/>
        <xdr:cNvSpPr txBox="1"/>
      </xdr:nvSpPr>
      <xdr:spPr>
        <a:xfrm>
          <a:off x="4686300" y="13004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38533</xdr:rowOff>
    </xdr:from>
    <xdr:to>
      <xdr:col>20</xdr:col>
      <xdr:colOff>38100</xdr:colOff>
      <xdr:row>76</xdr:row>
      <xdr:rowOff>140133</xdr:rowOff>
    </xdr:to>
    <xdr:sp macro="" textlink="">
      <xdr:nvSpPr>
        <xdr:cNvPr id="195" name="楕円 194"/>
        <xdr:cNvSpPr/>
      </xdr:nvSpPr>
      <xdr:spPr>
        <a:xfrm>
          <a:off x="3746500" y="1306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131260</xdr:rowOff>
    </xdr:from>
    <xdr:ext cx="599010" cy="259045"/>
    <xdr:sp macro="" textlink="">
      <xdr:nvSpPr>
        <xdr:cNvPr id="196" name="テキスト ボックス 195"/>
        <xdr:cNvSpPr txBox="1"/>
      </xdr:nvSpPr>
      <xdr:spPr>
        <a:xfrm>
          <a:off x="3497795" y="13161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75476</xdr:rowOff>
    </xdr:from>
    <xdr:to>
      <xdr:col>15</xdr:col>
      <xdr:colOff>101600</xdr:colOff>
      <xdr:row>77</xdr:row>
      <xdr:rowOff>5626</xdr:rowOff>
    </xdr:to>
    <xdr:sp macro="" textlink="">
      <xdr:nvSpPr>
        <xdr:cNvPr id="197" name="楕円 196"/>
        <xdr:cNvSpPr/>
      </xdr:nvSpPr>
      <xdr:spPr>
        <a:xfrm>
          <a:off x="2857500" y="131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168203</xdr:rowOff>
    </xdr:from>
    <xdr:ext cx="599010" cy="259045"/>
    <xdr:sp macro="" textlink="">
      <xdr:nvSpPr>
        <xdr:cNvPr id="198" name="テキスト ボックス 197"/>
        <xdr:cNvSpPr txBox="1"/>
      </xdr:nvSpPr>
      <xdr:spPr>
        <a:xfrm>
          <a:off x="2608795" y="1319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134010</xdr:rowOff>
    </xdr:from>
    <xdr:to>
      <xdr:col>10</xdr:col>
      <xdr:colOff>165100</xdr:colOff>
      <xdr:row>77</xdr:row>
      <xdr:rowOff>64160</xdr:rowOff>
    </xdr:to>
    <xdr:sp macro="" textlink="">
      <xdr:nvSpPr>
        <xdr:cNvPr id="199" name="楕円 198"/>
        <xdr:cNvSpPr/>
      </xdr:nvSpPr>
      <xdr:spPr>
        <a:xfrm>
          <a:off x="1968500" y="1316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55287</xdr:rowOff>
    </xdr:from>
    <xdr:ext cx="599010" cy="259045"/>
    <xdr:sp macro="" textlink="">
      <xdr:nvSpPr>
        <xdr:cNvPr id="200" name="テキスト ボックス 199"/>
        <xdr:cNvSpPr txBox="1"/>
      </xdr:nvSpPr>
      <xdr:spPr>
        <a:xfrm>
          <a:off x="1719795" y="1325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38215</xdr:rowOff>
    </xdr:from>
    <xdr:to>
      <xdr:col>6</xdr:col>
      <xdr:colOff>38100</xdr:colOff>
      <xdr:row>77</xdr:row>
      <xdr:rowOff>139815</xdr:rowOff>
    </xdr:to>
    <xdr:sp macro="" textlink="">
      <xdr:nvSpPr>
        <xdr:cNvPr id="201" name="楕円 200"/>
        <xdr:cNvSpPr/>
      </xdr:nvSpPr>
      <xdr:spPr>
        <a:xfrm>
          <a:off x="1079500" y="132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130942</xdr:rowOff>
    </xdr:from>
    <xdr:ext cx="599010" cy="259045"/>
    <xdr:sp macro="" textlink="">
      <xdr:nvSpPr>
        <xdr:cNvPr id="202" name="テキスト ボックス 201"/>
        <xdr:cNvSpPr txBox="1"/>
      </xdr:nvSpPr>
      <xdr:spPr>
        <a:xfrm>
          <a:off x="830795" y="13332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1569</xdr:rowOff>
    </xdr:from>
    <xdr:to>
      <xdr:col>24</xdr:col>
      <xdr:colOff>63500</xdr:colOff>
      <xdr:row>98</xdr:row>
      <xdr:rowOff>35916</xdr:rowOff>
    </xdr:to>
    <xdr:cxnSp macro="">
      <xdr:nvCxnSpPr>
        <xdr:cNvPr id="232" name="直線コネクタ 231"/>
        <xdr:cNvCxnSpPr/>
      </xdr:nvCxnSpPr>
      <xdr:spPr>
        <a:xfrm>
          <a:off x="3797300" y="16803669"/>
          <a:ext cx="838200" cy="3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156959</xdr:rowOff>
    </xdr:from>
    <xdr:to>
      <xdr:col>19</xdr:col>
      <xdr:colOff>177800</xdr:colOff>
      <xdr:row>98</xdr:row>
      <xdr:rowOff>1569</xdr:rowOff>
    </xdr:to>
    <xdr:cxnSp macro="">
      <xdr:nvCxnSpPr>
        <xdr:cNvPr id="235" name="直線コネクタ 234"/>
        <xdr:cNvCxnSpPr/>
      </xdr:nvCxnSpPr>
      <xdr:spPr>
        <a:xfrm>
          <a:off x="2908300" y="16787609"/>
          <a:ext cx="889000" cy="1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108038</xdr:rowOff>
    </xdr:from>
    <xdr:to>
      <xdr:col>15</xdr:col>
      <xdr:colOff>50800</xdr:colOff>
      <xdr:row>97</xdr:row>
      <xdr:rowOff>156959</xdr:rowOff>
    </xdr:to>
    <xdr:cxnSp macro="">
      <xdr:nvCxnSpPr>
        <xdr:cNvPr id="238" name="直線コネクタ 237"/>
        <xdr:cNvCxnSpPr/>
      </xdr:nvCxnSpPr>
      <xdr:spPr>
        <a:xfrm>
          <a:off x="2019300" y="16738688"/>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13627</xdr:rowOff>
    </xdr:from>
    <xdr:to>
      <xdr:col>10</xdr:col>
      <xdr:colOff>114300</xdr:colOff>
      <xdr:row>97</xdr:row>
      <xdr:rowOff>108038</xdr:rowOff>
    </xdr:to>
    <xdr:cxnSp macro="">
      <xdr:nvCxnSpPr>
        <xdr:cNvPr id="241" name="直線コネクタ 240"/>
        <xdr:cNvCxnSpPr/>
      </xdr:nvCxnSpPr>
      <xdr:spPr>
        <a:xfrm>
          <a:off x="1130300" y="16644277"/>
          <a:ext cx="889000" cy="9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622</xdr:rowOff>
    </xdr:from>
    <xdr:to>
      <xdr:col>6</xdr:col>
      <xdr:colOff>38100</xdr:colOff>
      <xdr:row>97</xdr:row>
      <xdr:rowOff>102222</xdr:rowOff>
    </xdr:to>
    <xdr:sp macro="" textlink="">
      <xdr:nvSpPr>
        <xdr:cNvPr id="244" name="フローチャート: 判断 243"/>
        <xdr:cNvSpPr/>
      </xdr:nvSpPr>
      <xdr:spPr>
        <a:xfrm>
          <a:off x="1079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93349</xdr:rowOff>
    </xdr:from>
    <xdr:ext cx="534377" cy="259045"/>
    <xdr:sp macro="" textlink="">
      <xdr:nvSpPr>
        <xdr:cNvPr id="245" name="テキスト ボックス 244"/>
        <xdr:cNvSpPr txBox="1"/>
      </xdr:nvSpPr>
      <xdr:spPr>
        <a:xfrm>
          <a:off x="863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156566</xdr:rowOff>
    </xdr:from>
    <xdr:to>
      <xdr:col>24</xdr:col>
      <xdr:colOff>114300</xdr:colOff>
      <xdr:row>98</xdr:row>
      <xdr:rowOff>86716</xdr:rowOff>
    </xdr:to>
    <xdr:sp macro="" textlink="">
      <xdr:nvSpPr>
        <xdr:cNvPr id="251" name="楕円 250"/>
        <xdr:cNvSpPr/>
      </xdr:nvSpPr>
      <xdr:spPr>
        <a:xfrm>
          <a:off x="4584700" y="1678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134993</xdr:rowOff>
    </xdr:from>
    <xdr:ext cx="534377" cy="259045"/>
    <xdr:sp macro="" textlink="">
      <xdr:nvSpPr>
        <xdr:cNvPr id="252" name="衛生費該当値テキスト"/>
        <xdr:cNvSpPr txBox="1"/>
      </xdr:nvSpPr>
      <xdr:spPr>
        <a:xfrm>
          <a:off x="4686300" y="1676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122219</xdr:rowOff>
    </xdr:from>
    <xdr:to>
      <xdr:col>20</xdr:col>
      <xdr:colOff>38100</xdr:colOff>
      <xdr:row>98</xdr:row>
      <xdr:rowOff>52369</xdr:rowOff>
    </xdr:to>
    <xdr:sp macro="" textlink="">
      <xdr:nvSpPr>
        <xdr:cNvPr id="253" name="楕円 252"/>
        <xdr:cNvSpPr/>
      </xdr:nvSpPr>
      <xdr:spPr>
        <a:xfrm>
          <a:off x="3746500" y="1675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43496</xdr:rowOff>
    </xdr:from>
    <xdr:ext cx="534377" cy="259045"/>
    <xdr:sp macro="" textlink="">
      <xdr:nvSpPr>
        <xdr:cNvPr id="254" name="テキスト ボックス 253"/>
        <xdr:cNvSpPr txBox="1"/>
      </xdr:nvSpPr>
      <xdr:spPr>
        <a:xfrm>
          <a:off x="3530111" y="1684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106159</xdr:rowOff>
    </xdr:from>
    <xdr:to>
      <xdr:col>15</xdr:col>
      <xdr:colOff>101600</xdr:colOff>
      <xdr:row>98</xdr:row>
      <xdr:rowOff>36309</xdr:rowOff>
    </xdr:to>
    <xdr:sp macro="" textlink="">
      <xdr:nvSpPr>
        <xdr:cNvPr id="255" name="楕円 254"/>
        <xdr:cNvSpPr/>
      </xdr:nvSpPr>
      <xdr:spPr>
        <a:xfrm>
          <a:off x="2857500" y="1673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27436</xdr:rowOff>
    </xdr:from>
    <xdr:ext cx="534377" cy="259045"/>
    <xdr:sp macro="" textlink="">
      <xdr:nvSpPr>
        <xdr:cNvPr id="256" name="テキスト ボックス 255"/>
        <xdr:cNvSpPr txBox="1"/>
      </xdr:nvSpPr>
      <xdr:spPr>
        <a:xfrm>
          <a:off x="2641111" y="1682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57238</xdr:rowOff>
    </xdr:from>
    <xdr:to>
      <xdr:col>10</xdr:col>
      <xdr:colOff>165100</xdr:colOff>
      <xdr:row>97</xdr:row>
      <xdr:rowOff>158838</xdr:rowOff>
    </xdr:to>
    <xdr:sp macro="" textlink="">
      <xdr:nvSpPr>
        <xdr:cNvPr id="257" name="楕円 256"/>
        <xdr:cNvSpPr/>
      </xdr:nvSpPr>
      <xdr:spPr>
        <a:xfrm>
          <a:off x="1968500" y="166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149965</xdr:rowOff>
    </xdr:from>
    <xdr:ext cx="534377" cy="259045"/>
    <xdr:sp macro="" textlink="">
      <xdr:nvSpPr>
        <xdr:cNvPr id="258" name="テキスト ボックス 257"/>
        <xdr:cNvSpPr txBox="1"/>
      </xdr:nvSpPr>
      <xdr:spPr>
        <a:xfrm>
          <a:off x="1752111" y="167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134277</xdr:rowOff>
    </xdr:from>
    <xdr:to>
      <xdr:col>6</xdr:col>
      <xdr:colOff>38100</xdr:colOff>
      <xdr:row>97</xdr:row>
      <xdr:rowOff>64427</xdr:rowOff>
    </xdr:to>
    <xdr:sp macro="" textlink="">
      <xdr:nvSpPr>
        <xdr:cNvPr id="259" name="楕円 258"/>
        <xdr:cNvSpPr/>
      </xdr:nvSpPr>
      <xdr:spPr>
        <a:xfrm>
          <a:off x="1079500" y="1659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80954</xdr:rowOff>
    </xdr:from>
    <xdr:ext cx="534377" cy="259045"/>
    <xdr:sp macro="" textlink="">
      <xdr:nvSpPr>
        <xdr:cNvPr id="260" name="テキスト ボックス 259"/>
        <xdr:cNvSpPr txBox="1"/>
      </xdr:nvSpPr>
      <xdr:spPr>
        <a:xfrm>
          <a:off x="863111" y="1636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82687</xdr:rowOff>
    </xdr:from>
    <xdr:to>
      <xdr:col>55</xdr:col>
      <xdr:colOff>0</xdr:colOff>
      <xdr:row>38</xdr:row>
      <xdr:rowOff>85979</xdr:rowOff>
    </xdr:to>
    <xdr:cxnSp macro="">
      <xdr:nvCxnSpPr>
        <xdr:cNvPr id="287" name="直線コネクタ 286"/>
        <xdr:cNvCxnSpPr/>
      </xdr:nvCxnSpPr>
      <xdr:spPr>
        <a:xfrm>
          <a:off x="9639300" y="6597787"/>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82687</xdr:rowOff>
    </xdr:from>
    <xdr:to>
      <xdr:col>50</xdr:col>
      <xdr:colOff>114300</xdr:colOff>
      <xdr:row>38</xdr:row>
      <xdr:rowOff>84424</xdr:rowOff>
    </xdr:to>
    <xdr:cxnSp macro="">
      <xdr:nvCxnSpPr>
        <xdr:cNvPr id="290" name="直線コネクタ 289"/>
        <xdr:cNvCxnSpPr/>
      </xdr:nvCxnSpPr>
      <xdr:spPr>
        <a:xfrm flipV="1">
          <a:off x="8750300" y="6597787"/>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84424</xdr:rowOff>
    </xdr:from>
    <xdr:to>
      <xdr:col>45</xdr:col>
      <xdr:colOff>177800</xdr:colOff>
      <xdr:row>38</xdr:row>
      <xdr:rowOff>85659</xdr:rowOff>
    </xdr:to>
    <xdr:cxnSp macro="">
      <xdr:nvCxnSpPr>
        <xdr:cNvPr id="293" name="直線コネクタ 292"/>
        <xdr:cNvCxnSpPr/>
      </xdr:nvCxnSpPr>
      <xdr:spPr>
        <a:xfrm flipV="1">
          <a:off x="7861300" y="6599524"/>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81864</xdr:rowOff>
    </xdr:from>
    <xdr:to>
      <xdr:col>41</xdr:col>
      <xdr:colOff>50800</xdr:colOff>
      <xdr:row>38</xdr:row>
      <xdr:rowOff>85659</xdr:rowOff>
    </xdr:to>
    <xdr:cxnSp macro="">
      <xdr:nvCxnSpPr>
        <xdr:cNvPr id="296" name="直線コネクタ 295"/>
        <xdr:cNvCxnSpPr/>
      </xdr:nvCxnSpPr>
      <xdr:spPr>
        <a:xfrm>
          <a:off x="6972300" y="6596964"/>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17668</xdr:rowOff>
    </xdr:from>
    <xdr:to>
      <xdr:col>36</xdr:col>
      <xdr:colOff>165100</xdr:colOff>
      <xdr:row>38</xdr:row>
      <xdr:rowOff>119268</xdr:rowOff>
    </xdr:to>
    <xdr:sp macro="" textlink="">
      <xdr:nvSpPr>
        <xdr:cNvPr id="299" name="フローチャート: 判断 298"/>
        <xdr:cNvSpPr/>
      </xdr:nvSpPr>
      <xdr:spPr>
        <a:xfrm>
          <a:off x="6921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135795</xdr:rowOff>
    </xdr:from>
    <xdr:ext cx="469744" cy="259045"/>
    <xdr:sp macro="" textlink="">
      <xdr:nvSpPr>
        <xdr:cNvPr id="300" name="テキスト ボックス 299"/>
        <xdr:cNvSpPr txBox="1"/>
      </xdr:nvSpPr>
      <xdr:spPr>
        <a:xfrm>
          <a:off x="6737428"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35179</xdr:rowOff>
    </xdr:from>
    <xdr:to>
      <xdr:col>55</xdr:col>
      <xdr:colOff>50800</xdr:colOff>
      <xdr:row>38</xdr:row>
      <xdr:rowOff>136779</xdr:rowOff>
    </xdr:to>
    <xdr:sp macro="" textlink="">
      <xdr:nvSpPr>
        <xdr:cNvPr id="306" name="楕円 305"/>
        <xdr:cNvSpPr/>
      </xdr:nvSpPr>
      <xdr:spPr>
        <a:xfrm>
          <a:off x="10426700" y="65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469744" cy="259045"/>
    <xdr:sp macro="" textlink="">
      <xdr:nvSpPr>
        <xdr:cNvPr id="307" name="労働費該当値テキスト"/>
        <xdr:cNvSpPr txBox="1"/>
      </xdr:nvSpPr>
      <xdr:spPr>
        <a:xfrm>
          <a:off x="10528300" y="651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31887</xdr:rowOff>
    </xdr:from>
    <xdr:to>
      <xdr:col>50</xdr:col>
      <xdr:colOff>165100</xdr:colOff>
      <xdr:row>38</xdr:row>
      <xdr:rowOff>133487</xdr:rowOff>
    </xdr:to>
    <xdr:sp macro="" textlink="">
      <xdr:nvSpPr>
        <xdr:cNvPr id="308" name="楕円 307"/>
        <xdr:cNvSpPr/>
      </xdr:nvSpPr>
      <xdr:spPr>
        <a:xfrm>
          <a:off x="9588500" y="654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124614</xdr:rowOff>
    </xdr:from>
    <xdr:ext cx="469744" cy="259045"/>
    <xdr:sp macro="" textlink="">
      <xdr:nvSpPr>
        <xdr:cNvPr id="309" name="テキスト ボックス 308"/>
        <xdr:cNvSpPr txBox="1"/>
      </xdr:nvSpPr>
      <xdr:spPr>
        <a:xfrm>
          <a:off x="9404428" y="66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33624</xdr:rowOff>
    </xdr:from>
    <xdr:to>
      <xdr:col>46</xdr:col>
      <xdr:colOff>38100</xdr:colOff>
      <xdr:row>38</xdr:row>
      <xdr:rowOff>135224</xdr:rowOff>
    </xdr:to>
    <xdr:sp macro="" textlink="">
      <xdr:nvSpPr>
        <xdr:cNvPr id="310" name="楕円 309"/>
        <xdr:cNvSpPr/>
      </xdr:nvSpPr>
      <xdr:spPr>
        <a:xfrm>
          <a:off x="8699500" y="65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126351</xdr:rowOff>
    </xdr:from>
    <xdr:ext cx="469744" cy="259045"/>
    <xdr:sp macro="" textlink="">
      <xdr:nvSpPr>
        <xdr:cNvPr id="311" name="テキスト ボックス 310"/>
        <xdr:cNvSpPr txBox="1"/>
      </xdr:nvSpPr>
      <xdr:spPr>
        <a:xfrm>
          <a:off x="8515428" y="664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34859</xdr:rowOff>
    </xdr:from>
    <xdr:to>
      <xdr:col>41</xdr:col>
      <xdr:colOff>101600</xdr:colOff>
      <xdr:row>38</xdr:row>
      <xdr:rowOff>136459</xdr:rowOff>
    </xdr:to>
    <xdr:sp macro="" textlink="">
      <xdr:nvSpPr>
        <xdr:cNvPr id="312" name="楕円 311"/>
        <xdr:cNvSpPr/>
      </xdr:nvSpPr>
      <xdr:spPr>
        <a:xfrm>
          <a:off x="7810500" y="654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127586</xdr:rowOff>
    </xdr:from>
    <xdr:ext cx="469744" cy="259045"/>
    <xdr:sp macro="" textlink="">
      <xdr:nvSpPr>
        <xdr:cNvPr id="313" name="テキスト ボックス 312"/>
        <xdr:cNvSpPr txBox="1"/>
      </xdr:nvSpPr>
      <xdr:spPr>
        <a:xfrm>
          <a:off x="7626428" y="664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31064</xdr:rowOff>
    </xdr:from>
    <xdr:to>
      <xdr:col>36</xdr:col>
      <xdr:colOff>165100</xdr:colOff>
      <xdr:row>38</xdr:row>
      <xdr:rowOff>132664</xdr:rowOff>
    </xdr:to>
    <xdr:sp macro="" textlink="">
      <xdr:nvSpPr>
        <xdr:cNvPr id="314" name="楕円 313"/>
        <xdr:cNvSpPr/>
      </xdr:nvSpPr>
      <xdr:spPr>
        <a:xfrm>
          <a:off x="6921500" y="65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123791</xdr:rowOff>
    </xdr:from>
    <xdr:ext cx="469744" cy="259045"/>
    <xdr:sp macro="" textlink="">
      <xdr:nvSpPr>
        <xdr:cNvPr id="315" name="テキスト ボックス 314"/>
        <xdr:cNvSpPr txBox="1"/>
      </xdr:nvSpPr>
      <xdr:spPr>
        <a:xfrm>
          <a:off x="6737428" y="663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148958</xdr:rowOff>
    </xdr:from>
    <xdr:to>
      <xdr:col>55</xdr:col>
      <xdr:colOff>0</xdr:colOff>
      <xdr:row>58</xdr:row>
      <xdr:rowOff>159756</xdr:rowOff>
    </xdr:to>
    <xdr:cxnSp macro="">
      <xdr:nvCxnSpPr>
        <xdr:cNvPr id="344" name="直線コネクタ 343"/>
        <xdr:cNvCxnSpPr/>
      </xdr:nvCxnSpPr>
      <xdr:spPr>
        <a:xfrm flipV="1">
          <a:off x="9639300" y="10093058"/>
          <a:ext cx="838200" cy="1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113578</xdr:rowOff>
    </xdr:from>
    <xdr:to>
      <xdr:col>50</xdr:col>
      <xdr:colOff>114300</xdr:colOff>
      <xdr:row>58</xdr:row>
      <xdr:rowOff>159756</xdr:rowOff>
    </xdr:to>
    <xdr:cxnSp macro="">
      <xdr:nvCxnSpPr>
        <xdr:cNvPr id="347" name="直線コネクタ 346"/>
        <xdr:cNvCxnSpPr/>
      </xdr:nvCxnSpPr>
      <xdr:spPr>
        <a:xfrm>
          <a:off x="8750300" y="10057678"/>
          <a:ext cx="889000" cy="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113578</xdr:rowOff>
    </xdr:from>
    <xdr:to>
      <xdr:col>45</xdr:col>
      <xdr:colOff>177800</xdr:colOff>
      <xdr:row>59</xdr:row>
      <xdr:rowOff>429</xdr:rowOff>
    </xdr:to>
    <xdr:cxnSp macro="">
      <xdr:nvCxnSpPr>
        <xdr:cNvPr id="350" name="直線コネクタ 349"/>
        <xdr:cNvCxnSpPr/>
      </xdr:nvCxnSpPr>
      <xdr:spPr>
        <a:xfrm flipV="1">
          <a:off x="7861300" y="10057678"/>
          <a:ext cx="889000" cy="5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159857</xdr:rowOff>
    </xdr:from>
    <xdr:ext cx="534377" cy="259045"/>
    <xdr:sp macro="" textlink="">
      <xdr:nvSpPr>
        <xdr:cNvPr id="352" name="テキスト ボックス 351"/>
        <xdr:cNvSpPr txBox="1"/>
      </xdr:nvSpPr>
      <xdr:spPr>
        <a:xfrm>
          <a:off x="8483111" y="101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167742</xdr:rowOff>
    </xdr:from>
    <xdr:to>
      <xdr:col>41</xdr:col>
      <xdr:colOff>50800</xdr:colOff>
      <xdr:row>59</xdr:row>
      <xdr:rowOff>429</xdr:rowOff>
    </xdr:to>
    <xdr:cxnSp macro="">
      <xdr:nvCxnSpPr>
        <xdr:cNvPr id="353" name="直線コネクタ 352"/>
        <xdr:cNvCxnSpPr/>
      </xdr:nvCxnSpPr>
      <xdr:spPr>
        <a:xfrm>
          <a:off x="6972300" y="10111842"/>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42395</xdr:rowOff>
    </xdr:from>
    <xdr:to>
      <xdr:col>36</xdr:col>
      <xdr:colOff>165100</xdr:colOff>
      <xdr:row>58</xdr:row>
      <xdr:rowOff>143995</xdr:rowOff>
    </xdr:to>
    <xdr:sp macro="" textlink="">
      <xdr:nvSpPr>
        <xdr:cNvPr id="356" name="フローチャート: 判断 355"/>
        <xdr:cNvSpPr/>
      </xdr:nvSpPr>
      <xdr:spPr>
        <a:xfrm>
          <a:off x="6921500" y="99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160522</xdr:rowOff>
    </xdr:from>
    <xdr:ext cx="534377" cy="259045"/>
    <xdr:sp macro="" textlink="">
      <xdr:nvSpPr>
        <xdr:cNvPr id="357" name="テキスト ボックス 356"/>
        <xdr:cNvSpPr txBox="1"/>
      </xdr:nvSpPr>
      <xdr:spPr>
        <a:xfrm>
          <a:off x="6705111" y="97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98158</xdr:rowOff>
    </xdr:from>
    <xdr:to>
      <xdr:col>55</xdr:col>
      <xdr:colOff>50800</xdr:colOff>
      <xdr:row>59</xdr:row>
      <xdr:rowOff>28308</xdr:rowOff>
    </xdr:to>
    <xdr:sp macro="" textlink="">
      <xdr:nvSpPr>
        <xdr:cNvPr id="363" name="楕円 362"/>
        <xdr:cNvSpPr/>
      </xdr:nvSpPr>
      <xdr:spPr>
        <a:xfrm>
          <a:off x="10426700" y="1004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46120</xdr:rowOff>
    </xdr:from>
    <xdr:ext cx="469744" cy="259045"/>
    <xdr:sp macro="" textlink="">
      <xdr:nvSpPr>
        <xdr:cNvPr id="364" name="農林水産業費該当値テキスト"/>
        <xdr:cNvSpPr txBox="1"/>
      </xdr:nvSpPr>
      <xdr:spPr>
        <a:xfrm>
          <a:off x="10528300" y="99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108956</xdr:rowOff>
    </xdr:from>
    <xdr:to>
      <xdr:col>50</xdr:col>
      <xdr:colOff>165100</xdr:colOff>
      <xdr:row>59</xdr:row>
      <xdr:rowOff>39106</xdr:rowOff>
    </xdr:to>
    <xdr:sp macro="" textlink="">
      <xdr:nvSpPr>
        <xdr:cNvPr id="365" name="楕円 364"/>
        <xdr:cNvSpPr/>
      </xdr:nvSpPr>
      <xdr:spPr>
        <a:xfrm>
          <a:off x="9588500" y="1005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30233</xdr:rowOff>
    </xdr:from>
    <xdr:ext cx="469744" cy="259045"/>
    <xdr:sp macro="" textlink="">
      <xdr:nvSpPr>
        <xdr:cNvPr id="366" name="テキスト ボックス 365"/>
        <xdr:cNvSpPr txBox="1"/>
      </xdr:nvSpPr>
      <xdr:spPr>
        <a:xfrm>
          <a:off x="9404428" y="1014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62778</xdr:rowOff>
    </xdr:from>
    <xdr:to>
      <xdr:col>46</xdr:col>
      <xdr:colOff>38100</xdr:colOff>
      <xdr:row>58</xdr:row>
      <xdr:rowOff>164378</xdr:rowOff>
    </xdr:to>
    <xdr:sp macro="" textlink="">
      <xdr:nvSpPr>
        <xdr:cNvPr id="367" name="楕円 366"/>
        <xdr:cNvSpPr/>
      </xdr:nvSpPr>
      <xdr:spPr>
        <a:xfrm>
          <a:off x="8699500" y="1000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9455</xdr:rowOff>
    </xdr:from>
    <xdr:ext cx="534377" cy="259045"/>
    <xdr:sp macro="" textlink="">
      <xdr:nvSpPr>
        <xdr:cNvPr id="368" name="テキスト ボックス 367"/>
        <xdr:cNvSpPr txBox="1"/>
      </xdr:nvSpPr>
      <xdr:spPr>
        <a:xfrm>
          <a:off x="8483111" y="978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121079</xdr:rowOff>
    </xdr:from>
    <xdr:to>
      <xdr:col>41</xdr:col>
      <xdr:colOff>101600</xdr:colOff>
      <xdr:row>59</xdr:row>
      <xdr:rowOff>51229</xdr:rowOff>
    </xdr:to>
    <xdr:sp macro="" textlink="">
      <xdr:nvSpPr>
        <xdr:cNvPr id="369" name="楕円 368"/>
        <xdr:cNvSpPr/>
      </xdr:nvSpPr>
      <xdr:spPr>
        <a:xfrm>
          <a:off x="7810500" y="1006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42356</xdr:rowOff>
    </xdr:from>
    <xdr:ext cx="469744" cy="259045"/>
    <xdr:sp macro="" textlink="">
      <xdr:nvSpPr>
        <xdr:cNvPr id="370" name="テキスト ボックス 369"/>
        <xdr:cNvSpPr txBox="1"/>
      </xdr:nvSpPr>
      <xdr:spPr>
        <a:xfrm>
          <a:off x="7626428" y="1015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116942</xdr:rowOff>
    </xdr:from>
    <xdr:to>
      <xdr:col>36</xdr:col>
      <xdr:colOff>165100</xdr:colOff>
      <xdr:row>59</xdr:row>
      <xdr:rowOff>47092</xdr:rowOff>
    </xdr:to>
    <xdr:sp macro="" textlink="">
      <xdr:nvSpPr>
        <xdr:cNvPr id="371" name="楕円 370"/>
        <xdr:cNvSpPr/>
      </xdr:nvSpPr>
      <xdr:spPr>
        <a:xfrm>
          <a:off x="6921500" y="1006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38219</xdr:rowOff>
    </xdr:from>
    <xdr:ext cx="469744" cy="259045"/>
    <xdr:sp macro="" textlink="">
      <xdr:nvSpPr>
        <xdr:cNvPr id="372" name="テキスト ボックス 371"/>
        <xdr:cNvSpPr txBox="1"/>
      </xdr:nvSpPr>
      <xdr:spPr>
        <a:xfrm>
          <a:off x="6737428" y="1015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109220</xdr:rowOff>
    </xdr:from>
    <xdr:to>
      <xdr:col>55</xdr:col>
      <xdr:colOff>0</xdr:colOff>
      <xdr:row>78</xdr:row>
      <xdr:rowOff>149701</xdr:rowOff>
    </xdr:to>
    <xdr:cxnSp macro="">
      <xdr:nvCxnSpPr>
        <xdr:cNvPr id="401" name="直線コネクタ 400"/>
        <xdr:cNvCxnSpPr/>
      </xdr:nvCxnSpPr>
      <xdr:spPr>
        <a:xfrm>
          <a:off x="9639300" y="13482320"/>
          <a:ext cx="8382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109220</xdr:rowOff>
    </xdr:from>
    <xdr:to>
      <xdr:col>50</xdr:col>
      <xdr:colOff>114300</xdr:colOff>
      <xdr:row>78</xdr:row>
      <xdr:rowOff>142100</xdr:rowOff>
    </xdr:to>
    <xdr:cxnSp macro="">
      <xdr:nvCxnSpPr>
        <xdr:cNvPr id="404" name="直線コネクタ 403"/>
        <xdr:cNvCxnSpPr/>
      </xdr:nvCxnSpPr>
      <xdr:spPr>
        <a:xfrm flipV="1">
          <a:off x="8750300" y="13482320"/>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118974</xdr:rowOff>
    </xdr:from>
    <xdr:to>
      <xdr:col>45</xdr:col>
      <xdr:colOff>177800</xdr:colOff>
      <xdr:row>78</xdr:row>
      <xdr:rowOff>142100</xdr:rowOff>
    </xdr:to>
    <xdr:cxnSp macro="">
      <xdr:nvCxnSpPr>
        <xdr:cNvPr id="407" name="直線コネクタ 406"/>
        <xdr:cNvCxnSpPr/>
      </xdr:nvCxnSpPr>
      <xdr:spPr>
        <a:xfrm>
          <a:off x="7861300" y="13492074"/>
          <a:ext cx="8890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118974</xdr:rowOff>
    </xdr:from>
    <xdr:to>
      <xdr:col>41</xdr:col>
      <xdr:colOff>50800</xdr:colOff>
      <xdr:row>78</xdr:row>
      <xdr:rowOff>137680</xdr:rowOff>
    </xdr:to>
    <xdr:cxnSp macro="">
      <xdr:nvCxnSpPr>
        <xdr:cNvPr id="410" name="直線コネクタ 409"/>
        <xdr:cNvCxnSpPr/>
      </xdr:nvCxnSpPr>
      <xdr:spPr>
        <a:xfrm flipV="1">
          <a:off x="6972300" y="13492074"/>
          <a:ext cx="889000" cy="1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126085</xdr:rowOff>
    </xdr:from>
    <xdr:to>
      <xdr:col>36</xdr:col>
      <xdr:colOff>165100</xdr:colOff>
      <xdr:row>78</xdr:row>
      <xdr:rowOff>56235</xdr:rowOff>
    </xdr:to>
    <xdr:sp macro="" textlink="">
      <xdr:nvSpPr>
        <xdr:cNvPr id="413" name="フローチャート: 判断 412"/>
        <xdr:cNvSpPr/>
      </xdr:nvSpPr>
      <xdr:spPr>
        <a:xfrm>
          <a:off x="6921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72762</xdr:rowOff>
    </xdr:from>
    <xdr:ext cx="534377" cy="259045"/>
    <xdr:sp macro="" textlink="">
      <xdr:nvSpPr>
        <xdr:cNvPr id="414" name="テキスト ボックス 413"/>
        <xdr:cNvSpPr txBox="1"/>
      </xdr:nvSpPr>
      <xdr:spPr>
        <a:xfrm>
          <a:off x="6705111"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98901</xdr:rowOff>
    </xdr:from>
    <xdr:to>
      <xdr:col>55</xdr:col>
      <xdr:colOff>50800</xdr:colOff>
      <xdr:row>79</xdr:row>
      <xdr:rowOff>29051</xdr:rowOff>
    </xdr:to>
    <xdr:sp macro="" textlink="">
      <xdr:nvSpPr>
        <xdr:cNvPr id="420" name="楕円 419"/>
        <xdr:cNvSpPr/>
      </xdr:nvSpPr>
      <xdr:spPr>
        <a:xfrm>
          <a:off x="10426700" y="1347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13828</xdr:rowOff>
    </xdr:from>
    <xdr:ext cx="469744" cy="259045"/>
    <xdr:sp macro="" textlink="">
      <xdr:nvSpPr>
        <xdr:cNvPr id="421" name="商工費該当値テキスト"/>
        <xdr:cNvSpPr txBox="1"/>
      </xdr:nvSpPr>
      <xdr:spPr>
        <a:xfrm>
          <a:off x="10528300" y="133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58420</xdr:rowOff>
    </xdr:from>
    <xdr:to>
      <xdr:col>50</xdr:col>
      <xdr:colOff>165100</xdr:colOff>
      <xdr:row>78</xdr:row>
      <xdr:rowOff>160020</xdr:rowOff>
    </xdr:to>
    <xdr:sp macro="" textlink="">
      <xdr:nvSpPr>
        <xdr:cNvPr id="422" name="楕円 421"/>
        <xdr:cNvSpPr/>
      </xdr:nvSpPr>
      <xdr:spPr>
        <a:xfrm>
          <a:off x="9588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151147</xdr:rowOff>
    </xdr:from>
    <xdr:ext cx="469744" cy="259045"/>
    <xdr:sp macro="" textlink="">
      <xdr:nvSpPr>
        <xdr:cNvPr id="423" name="テキスト ボックス 422"/>
        <xdr:cNvSpPr txBox="1"/>
      </xdr:nvSpPr>
      <xdr:spPr>
        <a:xfrm>
          <a:off x="9404428"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91300</xdr:rowOff>
    </xdr:from>
    <xdr:to>
      <xdr:col>46</xdr:col>
      <xdr:colOff>38100</xdr:colOff>
      <xdr:row>79</xdr:row>
      <xdr:rowOff>21450</xdr:rowOff>
    </xdr:to>
    <xdr:sp macro="" textlink="">
      <xdr:nvSpPr>
        <xdr:cNvPr id="424" name="楕円 423"/>
        <xdr:cNvSpPr/>
      </xdr:nvSpPr>
      <xdr:spPr>
        <a:xfrm>
          <a:off x="8699500" y="134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12577</xdr:rowOff>
    </xdr:from>
    <xdr:ext cx="469744" cy="259045"/>
    <xdr:sp macro="" textlink="">
      <xdr:nvSpPr>
        <xdr:cNvPr id="425" name="テキスト ボックス 424"/>
        <xdr:cNvSpPr txBox="1"/>
      </xdr:nvSpPr>
      <xdr:spPr>
        <a:xfrm>
          <a:off x="8515428" y="1355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68174</xdr:rowOff>
    </xdr:from>
    <xdr:to>
      <xdr:col>41</xdr:col>
      <xdr:colOff>101600</xdr:colOff>
      <xdr:row>78</xdr:row>
      <xdr:rowOff>169774</xdr:rowOff>
    </xdr:to>
    <xdr:sp macro="" textlink="">
      <xdr:nvSpPr>
        <xdr:cNvPr id="426" name="楕円 425"/>
        <xdr:cNvSpPr/>
      </xdr:nvSpPr>
      <xdr:spPr>
        <a:xfrm>
          <a:off x="7810500" y="134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160901</xdr:rowOff>
    </xdr:from>
    <xdr:ext cx="469744" cy="259045"/>
    <xdr:sp macro="" textlink="">
      <xdr:nvSpPr>
        <xdr:cNvPr id="427" name="テキスト ボックス 426"/>
        <xdr:cNvSpPr txBox="1"/>
      </xdr:nvSpPr>
      <xdr:spPr>
        <a:xfrm>
          <a:off x="7626428" y="1353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86880</xdr:rowOff>
    </xdr:from>
    <xdr:to>
      <xdr:col>36</xdr:col>
      <xdr:colOff>165100</xdr:colOff>
      <xdr:row>79</xdr:row>
      <xdr:rowOff>17030</xdr:rowOff>
    </xdr:to>
    <xdr:sp macro="" textlink="">
      <xdr:nvSpPr>
        <xdr:cNvPr id="428" name="楕円 427"/>
        <xdr:cNvSpPr/>
      </xdr:nvSpPr>
      <xdr:spPr>
        <a:xfrm>
          <a:off x="6921500" y="1345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8157</xdr:rowOff>
    </xdr:from>
    <xdr:ext cx="469744" cy="259045"/>
    <xdr:sp macro="" textlink="">
      <xdr:nvSpPr>
        <xdr:cNvPr id="429" name="テキスト ボックス 428"/>
        <xdr:cNvSpPr txBox="1"/>
      </xdr:nvSpPr>
      <xdr:spPr>
        <a:xfrm>
          <a:off x="6737428" y="1355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51910</xdr:rowOff>
    </xdr:from>
    <xdr:to>
      <xdr:col>55</xdr:col>
      <xdr:colOff>0</xdr:colOff>
      <xdr:row>98</xdr:row>
      <xdr:rowOff>97172</xdr:rowOff>
    </xdr:to>
    <xdr:cxnSp macro="">
      <xdr:nvCxnSpPr>
        <xdr:cNvPr id="458" name="直線コネクタ 457"/>
        <xdr:cNvCxnSpPr/>
      </xdr:nvCxnSpPr>
      <xdr:spPr>
        <a:xfrm>
          <a:off x="9639300" y="16854010"/>
          <a:ext cx="8382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51910</xdr:rowOff>
    </xdr:from>
    <xdr:to>
      <xdr:col>50</xdr:col>
      <xdr:colOff>114300</xdr:colOff>
      <xdr:row>98</xdr:row>
      <xdr:rowOff>89022</xdr:rowOff>
    </xdr:to>
    <xdr:cxnSp macro="">
      <xdr:nvCxnSpPr>
        <xdr:cNvPr id="461" name="直線コネクタ 460"/>
        <xdr:cNvCxnSpPr/>
      </xdr:nvCxnSpPr>
      <xdr:spPr>
        <a:xfrm flipV="1">
          <a:off x="8750300" y="16854010"/>
          <a:ext cx="889000" cy="3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89022</xdr:rowOff>
    </xdr:from>
    <xdr:to>
      <xdr:col>45</xdr:col>
      <xdr:colOff>177800</xdr:colOff>
      <xdr:row>98</xdr:row>
      <xdr:rowOff>102640</xdr:rowOff>
    </xdr:to>
    <xdr:cxnSp macro="">
      <xdr:nvCxnSpPr>
        <xdr:cNvPr id="464" name="直線コネクタ 463"/>
        <xdr:cNvCxnSpPr/>
      </xdr:nvCxnSpPr>
      <xdr:spPr>
        <a:xfrm flipV="1">
          <a:off x="7861300" y="16891122"/>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101901</xdr:rowOff>
    </xdr:from>
    <xdr:to>
      <xdr:col>41</xdr:col>
      <xdr:colOff>50800</xdr:colOff>
      <xdr:row>98</xdr:row>
      <xdr:rowOff>102640</xdr:rowOff>
    </xdr:to>
    <xdr:cxnSp macro="">
      <xdr:nvCxnSpPr>
        <xdr:cNvPr id="467" name="直線コネクタ 466"/>
        <xdr:cNvCxnSpPr/>
      </xdr:nvCxnSpPr>
      <xdr:spPr>
        <a:xfrm>
          <a:off x="6972300" y="16904001"/>
          <a:ext cx="8890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156908</xdr:rowOff>
    </xdr:from>
    <xdr:to>
      <xdr:col>36</xdr:col>
      <xdr:colOff>165100</xdr:colOff>
      <xdr:row>98</xdr:row>
      <xdr:rowOff>87058</xdr:rowOff>
    </xdr:to>
    <xdr:sp macro="" textlink="">
      <xdr:nvSpPr>
        <xdr:cNvPr id="470" name="フローチャート: 判断 469"/>
        <xdr:cNvSpPr/>
      </xdr:nvSpPr>
      <xdr:spPr>
        <a:xfrm>
          <a:off x="6921500" y="1678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103585</xdr:rowOff>
    </xdr:from>
    <xdr:ext cx="534377" cy="259045"/>
    <xdr:sp macro="" textlink="">
      <xdr:nvSpPr>
        <xdr:cNvPr id="471" name="テキスト ボックス 470"/>
        <xdr:cNvSpPr txBox="1"/>
      </xdr:nvSpPr>
      <xdr:spPr>
        <a:xfrm>
          <a:off x="6705111" y="1656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46372</xdr:rowOff>
    </xdr:from>
    <xdr:to>
      <xdr:col>55</xdr:col>
      <xdr:colOff>50800</xdr:colOff>
      <xdr:row>98</xdr:row>
      <xdr:rowOff>147972</xdr:rowOff>
    </xdr:to>
    <xdr:sp macro="" textlink="">
      <xdr:nvSpPr>
        <xdr:cNvPr id="477" name="楕円 476"/>
        <xdr:cNvSpPr/>
      </xdr:nvSpPr>
      <xdr:spPr>
        <a:xfrm>
          <a:off x="10426700" y="168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149016</xdr:rowOff>
    </xdr:from>
    <xdr:ext cx="534377" cy="259045"/>
    <xdr:sp macro="" textlink="">
      <xdr:nvSpPr>
        <xdr:cNvPr id="478" name="土木費該当値テキスト"/>
        <xdr:cNvSpPr txBox="1"/>
      </xdr:nvSpPr>
      <xdr:spPr>
        <a:xfrm>
          <a:off x="10528300" y="1677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1110</xdr:rowOff>
    </xdr:from>
    <xdr:to>
      <xdr:col>50</xdr:col>
      <xdr:colOff>165100</xdr:colOff>
      <xdr:row>98</xdr:row>
      <xdr:rowOff>102710</xdr:rowOff>
    </xdr:to>
    <xdr:sp macro="" textlink="">
      <xdr:nvSpPr>
        <xdr:cNvPr id="479" name="楕円 478"/>
        <xdr:cNvSpPr/>
      </xdr:nvSpPr>
      <xdr:spPr>
        <a:xfrm>
          <a:off x="9588500" y="1680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93837</xdr:rowOff>
    </xdr:from>
    <xdr:ext cx="534377" cy="259045"/>
    <xdr:sp macro="" textlink="">
      <xdr:nvSpPr>
        <xdr:cNvPr id="480" name="テキスト ボックス 479"/>
        <xdr:cNvSpPr txBox="1"/>
      </xdr:nvSpPr>
      <xdr:spPr>
        <a:xfrm>
          <a:off x="9372111" y="1689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38222</xdr:rowOff>
    </xdr:from>
    <xdr:to>
      <xdr:col>46</xdr:col>
      <xdr:colOff>38100</xdr:colOff>
      <xdr:row>98</xdr:row>
      <xdr:rowOff>139822</xdr:rowOff>
    </xdr:to>
    <xdr:sp macro="" textlink="">
      <xdr:nvSpPr>
        <xdr:cNvPr id="481" name="楕円 480"/>
        <xdr:cNvSpPr/>
      </xdr:nvSpPr>
      <xdr:spPr>
        <a:xfrm>
          <a:off x="8699500" y="168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130949</xdr:rowOff>
    </xdr:from>
    <xdr:ext cx="534377" cy="259045"/>
    <xdr:sp macro="" textlink="">
      <xdr:nvSpPr>
        <xdr:cNvPr id="482" name="テキスト ボックス 481"/>
        <xdr:cNvSpPr txBox="1"/>
      </xdr:nvSpPr>
      <xdr:spPr>
        <a:xfrm>
          <a:off x="8483111" y="1693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51840</xdr:rowOff>
    </xdr:from>
    <xdr:to>
      <xdr:col>41</xdr:col>
      <xdr:colOff>101600</xdr:colOff>
      <xdr:row>98</xdr:row>
      <xdr:rowOff>153440</xdr:rowOff>
    </xdr:to>
    <xdr:sp macro="" textlink="">
      <xdr:nvSpPr>
        <xdr:cNvPr id="483" name="楕円 482"/>
        <xdr:cNvSpPr/>
      </xdr:nvSpPr>
      <xdr:spPr>
        <a:xfrm>
          <a:off x="7810500" y="1685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144567</xdr:rowOff>
    </xdr:from>
    <xdr:ext cx="534377" cy="259045"/>
    <xdr:sp macro="" textlink="">
      <xdr:nvSpPr>
        <xdr:cNvPr id="484" name="テキスト ボックス 483"/>
        <xdr:cNvSpPr txBox="1"/>
      </xdr:nvSpPr>
      <xdr:spPr>
        <a:xfrm>
          <a:off x="7594111" y="1694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51101</xdr:rowOff>
    </xdr:from>
    <xdr:to>
      <xdr:col>36</xdr:col>
      <xdr:colOff>165100</xdr:colOff>
      <xdr:row>98</xdr:row>
      <xdr:rowOff>152701</xdr:rowOff>
    </xdr:to>
    <xdr:sp macro="" textlink="">
      <xdr:nvSpPr>
        <xdr:cNvPr id="485" name="楕円 484"/>
        <xdr:cNvSpPr/>
      </xdr:nvSpPr>
      <xdr:spPr>
        <a:xfrm>
          <a:off x="6921500" y="1685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143828</xdr:rowOff>
    </xdr:from>
    <xdr:ext cx="534377" cy="259045"/>
    <xdr:sp macro="" textlink="">
      <xdr:nvSpPr>
        <xdr:cNvPr id="486" name="テキスト ボックス 485"/>
        <xdr:cNvSpPr txBox="1"/>
      </xdr:nvSpPr>
      <xdr:spPr>
        <a:xfrm>
          <a:off x="6705111" y="1694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147472</xdr:rowOff>
    </xdr:from>
    <xdr:to>
      <xdr:col>85</xdr:col>
      <xdr:colOff>127000</xdr:colOff>
      <xdr:row>37</xdr:row>
      <xdr:rowOff>154285</xdr:rowOff>
    </xdr:to>
    <xdr:cxnSp macro="">
      <xdr:nvCxnSpPr>
        <xdr:cNvPr id="514" name="直線コネクタ 513"/>
        <xdr:cNvCxnSpPr/>
      </xdr:nvCxnSpPr>
      <xdr:spPr>
        <a:xfrm>
          <a:off x="15481300" y="6491122"/>
          <a:ext cx="838200" cy="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147472</xdr:rowOff>
    </xdr:from>
    <xdr:to>
      <xdr:col>81</xdr:col>
      <xdr:colOff>50800</xdr:colOff>
      <xdr:row>37</xdr:row>
      <xdr:rowOff>169921</xdr:rowOff>
    </xdr:to>
    <xdr:cxnSp macro="">
      <xdr:nvCxnSpPr>
        <xdr:cNvPr id="517" name="直線コネクタ 516"/>
        <xdr:cNvCxnSpPr/>
      </xdr:nvCxnSpPr>
      <xdr:spPr>
        <a:xfrm flipV="1">
          <a:off x="14592300" y="6491122"/>
          <a:ext cx="889000" cy="2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169921</xdr:rowOff>
    </xdr:from>
    <xdr:to>
      <xdr:col>76</xdr:col>
      <xdr:colOff>114300</xdr:colOff>
      <xdr:row>38</xdr:row>
      <xdr:rowOff>39345</xdr:rowOff>
    </xdr:to>
    <xdr:cxnSp macro="">
      <xdr:nvCxnSpPr>
        <xdr:cNvPr id="520" name="直線コネクタ 519"/>
        <xdr:cNvCxnSpPr/>
      </xdr:nvCxnSpPr>
      <xdr:spPr>
        <a:xfrm flipV="1">
          <a:off x="13703300" y="6513571"/>
          <a:ext cx="889000" cy="4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26040</xdr:rowOff>
    </xdr:from>
    <xdr:to>
      <xdr:col>71</xdr:col>
      <xdr:colOff>177800</xdr:colOff>
      <xdr:row>38</xdr:row>
      <xdr:rowOff>39345</xdr:rowOff>
    </xdr:to>
    <xdr:cxnSp macro="">
      <xdr:nvCxnSpPr>
        <xdr:cNvPr id="523" name="直線コネクタ 522"/>
        <xdr:cNvCxnSpPr/>
      </xdr:nvCxnSpPr>
      <xdr:spPr>
        <a:xfrm>
          <a:off x="12814300" y="6541140"/>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151719</xdr:rowOff>
    </xdr:from>
    <xdr:to>
      <xdr:col>67</xdr:col>
      <xdr:colOff>101600</xdr:colOff>
      <xdr:row>36</xdr:row>
      <xdr:rowOff>81869</xdr:rowOff>
    </xdr:to>
    <xdr:sp macro="" textlink="">
      <xdr:nvSpPr>
        <xdr:cNvPr id="526" name="フローチャート: 判断 525"/>
        <xdr:cNvSpPr/>
      </xdr:nvSpPr>
      <xdr:spPr>
        <a:xfrm>
          <a:off x="12763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98396</xdr:rowOff>
    </xdr:from>
    <xdr:ext cx="534377" cy="259045"/>
    <xdr:sp macro="" textlink="">
      <xdr:nvSpPr>
        <xdr:cNvPr id="527" name="テキスト ボックス 526"/>
        <xdr:cNvSpPr txBox="1"/>
      </xdr:nvSpPr>
      <xdr:spPr>
        <a:xfrm>
          <a:off x="12547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103485</xdr:rowOff>
    </xdr:from>
    <xdr:to>
      <xdr:col>85</xdr:col>
      <xdr:colOff>177800</xdr:colOff>
      <xdr:row>38</xdr:row>
      <xdr:rowOff>33635</xdr:rowOff>
    </xdr:to>
    <xdr:sp macro="" textlink="">
      <xdr:nvSpPr>
        <xdr:cNvPr id="533" name="楕円 532"/>
        <xdr:cNvSpPr/>
      </xdr:nvSpPr>
      <xdr:spPr>
        <a:xfrm>
          <a:off x="16268700" y="644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81912</xdr:rowOff>
    </xdr:from>
    <xdr:ext cx="534377" cy="259045"/>
    <xdr:sp macro="" textlink="">
      <xdr:nvSpPr>
        <xdr:cNvPr id="534" name="消防費該当値テキスト"/>
        <xdr:cNvSpPr txBox="1"/>
      </xdr:nvSpPr>
      <xdr:spPr>
        <a:xfrm>
          <a:off x="16370300" y="642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96672</xdr:rowOff>
    </xdr:from>
    <xdr:to>
      <xdr:col>81</xdr:col>
      <xdr:colOff>101600</xdr:colOff>
      <xdr:row>38</xdr:row>
      <xdr:rowOff>26822</xdr:rowOff>
    </xdr:to>
    <xdr:sp macro="" textlink="">
      <xdr:nvSpPr>
        <xdr:cNvPr id="535" name="楕円 534"/>
        <xdr:cNvSpPr/>
      </xdr:nvSpPr>
      <xdr:spPr>
        <a:xfrm>
          <a:off x="15430500" y="64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17949</xdr:rowOff>
    </xdr:from>
    <xdr:ext cx="534377" cy="259045"/>
    <xdr:sp macro="" textlink="">
      <xdr:nvSpPr>
        <xdr:cNvPr id="536" name="テキスト ボックス 535"/>
        <xdr:cNvSpPr txBox="1"/>
      </xdr:nvSpPr>
      <xdr:spPr>
        <a:xfrm>
          <a:off x="15214111" y="653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119121</xdr:rowOff>
    </xdr:from>
    <xdr:to>
      <xdr:col>76</xdr:col>
      <xdr:colOff>165100</xdr:colOff>
      <xdr:row>38</xdr:row>
      <xdr:rowOff>49271</xdr:rowOff>
    </xdr:to>
    <xdr:sp macro="" textlink="">
      <xdr:nvSpPr>
        <xdr:cNvPr id="537" name="楕円 536"/>
        <xdr:cNvSpPr/>
      </xdr:nvSpPr>
      <xdr:spPr>
        <a:xfrm>
          <a:off x="14541500" y="646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40398</xdr:rowOff>
    </xdr:from>
    <xdr:ext cx="534377" cy="259045"/>
    <xdr:sp macro="" textlink="">
      <xdr:nvSpPr>
        <xdr:cNvPr id="538" name="テキスト ボックス 537"/>
        <xdr:cNvSpPr txBox="1"/>
      </xdr:nvSpPr>
      <xdr:spPr>
        <a:xfrm>
          <a:off x="14325111" y="655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159995</xdr:rowOff>
    </xdr:from>
    <xdr:to>
      <xdr:col>72</xdr:col>
      <xdr:colOff>38100</xdr:colOff>
      <xdr:row>38</xdr:row>
      <xdr:rowOff>90145</xdr:rowOff>
    </xdr:to>
    <xdr:sp macro="" textlink="">
      <xdr:nvSpPr>
        <xdr:cNvPr id="539" name="楕円 538"/>
        <xdr:cNvSpPr/>
      </xdr:nvSpPr>
      <xdr:spPr>
        <a:xfrm>
          <a:off x="13652500" y="65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81272</xdr:rowOff>
    </xdr:from>
    <xdr:ext cx="534377" cy="259045"/>
    <xdr:sp macro="" textlink="">
      <xdr:nvSpPr>
        <xdr:cNvPr id="540" name="テキスト ボックス 539"/>
        <xdr:cNvSpPr txBox="1"/>
      </xdr:nvSpPr>
      <xdr:spPr>
        <a:xfrm>
          <a:off x="13436111" y="659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146690</xdr:rowOff>
    </xdr:from>
    <xdr:to>
      <xdr:col>67</xdr:col>
      <xdr:colOff>101600</xdr:colOff>
      <xdr:row>38</xdr:row>
      <xdr:rowOff>76840</xdr:rowOff>
    </xdr:to>
    <xdr:sp macro="" textlink="">
      <xdr:nvSpPr>
        <xdr:cNvPr id="541" name="楕円 540"/>
        <xdr:cNvSpPr/>
      </xdr:nvSpPr>
      <xdr:spPr>
        <a:xfrm>
          <a:off x="12763500" y="64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67967</xdr:rowOff>
    </xdr:from>
    <xdr:ext cx="534377" cy="259045"/>
    <xdr:sp macro="" textlink="">
      <xdr:nvSpPr>
        <xdr:cNvPr id="542" name="テキスト ボックス 541"/>
        <xdr:cNvSpPr txBox="1"/>
      </xdr:nvSpPr>
      <xdr:spPr>
        <a:xfrm>
          <a:off x="12547111" y="658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129429</xdr:rowOff>
    </xdr:from>
    <xdr:to>
      <xdr:col>85</xdr:col>
      <xdr:colOff>127000</xdr:colOff>
      <xdr:row>56</xdr:row>
      <xdr:rowOff>160944</xdr:rowOff>
    </xdr:to>
    <xdr:cxnSp macro="">
      <xdr:nvCxnSpPr>
        <xdr:cNvPr id="570" name="直線コネクタ 569"/>
        <xdr:cNvCxnSpPr/>
      </xdr:nvCxnSpPr>
      <xdr:spPr>
        <a:xfrm flipV="1">
          <a:off x="15481300" y="9730629"/>
          <a:ext cx="838200" cy="3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151465</xdr:rowOff>
    </xdr:from>
    <xdr:to>
      <xdr:col>81</xdr:col>
      <xdr:colOff>50800</xdr:colOff>
      <xdr:row>56</xdr:row>
      <xdr:rowOff>160944</xdr:rowOff>
    </xdr:to>
    <xdr:cxnSp macro="">
      <xdr:nvCxnSpPr>
        <xdr:cNvPr id="573" name="直線コネクタ 572"/>
        <xdr:cNvCxnSpPr/>
      </xdr:nvCxnSpPr>
      <xdr:spPr>
        <a:xfrm>
          <a:off x="14592300" y="9581215"/>
          <a:ext cx="889000" cy="18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133452</xdr:rowOff>
    </xdr:from>
    <xdr:to>
      <xdr:col>76</xdr:col>
      <xdr:colOff>114300</xdr:colOff>
      <xdr:row>55</xdr:row>
      <xdr:rowOff>151465</xdr:rowOff>
    </xdr:to>
    <xdr:cxnSp macro="">
      <xdr:nvCxnSpPr>
        <xdr:cNvPr id="576" name="直線コネクタ 575"/>
        <xdr:cNvCxnSpPr/>
      </xdr:nvCxnSpPr>
      <xdr:spPr>
        <a:xfrm>
          <a:off x="13703300" y="9391752"/>
          <a:ext cx="889000" cy="18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133452</xdr:rowOff>
    </xdr:from>
    <xdr:to>
      <xdr:col>71</xdr:col>
      <xdr:colOff>177800</xdr:colOff>
      <xdr:row>55</xdr:row>
      <xdr:rowOff>43704</xdr:rowOff>
    </xdr:to>
    <xdr:cxnSp macro="">
      <xdr:nvCxnSpPr>
        <xdr:cNvPr id="579" name="直線コネクタ 578"/>
        <xdr:cNvCxnSpPr/>
      </xdr:nvCxnSpPr>
      <xdr:spPr>
        <a:xfrm flipV="1">
          <a:off x="12814300" y="9391752"/>
          <a:ext cx="889000" cy="8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75824</xdr:rowOff>
    </xdr:from>
    <xdr:to>
      <xdr:col>67</xdr:col>
      <xdr:colOff>101600</xdr:colOff>
      <xdr:row>57</xdr:row>
      <xdr:rowOff>5974</xdr:rowOff>
    </xdr:to>
    <xdr:sp macro="" textlink="">
      <xdr:nvSpPr>
        <xdr:cNvPr id="582" name="フローチャート: 判断 581"/>
        <xdr:cNvSpPr/>
      </xdr:nvSpPr>
      <xdr:spPr>
        <a:xfrm>
          <a:off x="12763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168551</xdr:rowOff>
    </xdr:from>
    <xdr:ext cx="534377" cy="259045"/>
    <xdr:sp macro="" textlink="">
      <xdr:nvSpPr>
        <xdr:cNvPr id="583" name="テキスト ボックス 582"/>
        <xdr:cNvSpPr txBox="1"/>
      </xdr:nvSpPr>
      <xdr:spPr>
        <a:xfrm>
          <a:off x="12547111" y="976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78629</xdr:rowOff>
    </xdr:from>
    <xdr:to>
      <xdr:col>85</xdr:col>
      <xdr:colOff>177800</xdr:colOff>
      <xdr:row>57</xdr:row>
      <xdr:rowOff>8779</xdr:rowOff>
    </xdr:to>
    <xdr:sp macro="" textlink="">
      <xdr:nvSpPr>
        <xdr:cNvPr id="589" name="楕円 588"/>
        <xdr:cNvSpPr/>
      </xdr:nvSpPr>
      <xdr:spPr>
        <a:xfrm>
          <a:off x="16268700" y="967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101506</xdr:rowOff>
    </xdr:from>
    <xdr:ext cx="534377" cy="259045"/>
    <xdr:sp macro="" textlink="">
      <xdr:nvSpPr>
        <xdr:cNvPr id="590" name="教育費該当値テキスト"/>
        <xdr:cNvSpPr txBox="1"/>
      </xdr:nvSpPr>
      <xdr:spPr>
        <a:xfrm>
          <a:off x="16370300" y="953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110144</xdr:rowOff>
    </xdr:from>
    <xdr:to>
      <xdr:col>81</xdr:col>
      <xdr:colOff>101600</xdr:colOff>
      <xdr:row>57</xdr:row>
      <xdr:rowOff>40294</xdr:rowOff>
    </xdr:to>
    <xdr:sp macro="" textlink="">
      <xdr:nvSpPr>
        <xdr:cNvPr id="591" name="楕円 590"/>
        <xdr:cNvSpPr/>
      </xdr:nvSpPr>
      <xdr:spPr>
        <a:xfrm>
          <a:off x="15430500" y="971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56821</xdr:rowOff>
    </xdr:from>
    <xdr:ext cx="534377" cy="259045"/>
    <xdr:sp macro="" textlink="">
      <xdr:nvSpPr>
        <xdr:cNvPr id="592" name="テキスト ボックス 591"/>
        <xdr:cNvSpPr txBox="1"/>
      </xdr:nvSpPr>
      <xdr:spPr>
        <a:xfrm>
          <a:off x="15214111" y="948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100665</xdr:rowOff>
    </xdr:from>
    <xdr:to>
      <xdr:col>76</xdr:col>
      <xdr:colOff>165100</xdr:colOff>
      <xdr:row>56</xdr:row>
      <xdr:rowOff>30815</xdr:rowOff>
    </xdr:to>
    <xdr:sp macro="" textlink="">
      <xdr:nvSpPr>
        <xdr:cNvPr id="593" name="楕円 592"/>
        <xdr:cNvSpPr/>
      </xdr:nvSpPr>
      <xdr:spPr>
        <a:xfrm>
          <a:off x="14541500" y="953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47342</xdr:rowOff>
    </xdr:from>
    <xdr:ext cx="534377" cy="259045"/>
    <xdr:sp macro="" textlink="">
      <xdr:nvSpPr>
        <xdr:cNvPr id="594" name="テキスト ボックス 593"/>
        <xdr:cNvSpPr txBox="1"/>
      </xdr:nvSpPr>
      <xdr:spPr>
        <a:xfrm>
          <a:off x="14325111" y="930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82652</xdr:rowOff>
    </xdr:from>
    <xdr:to>
      <xdr:col>72</xdr:col>
      <xdr:colOff>38100</xdr:colOff>
      <xdr:row>55</xdr:row>
      <xdr:rowOff>12802</xdr:rowOff>
    </xdr:to>
    <xdr:sp macro="" textlink="">
      <xdr:nvSpPr>
        <xdr:cNvPr id="595" name="楕円 594"/>
        <xdr:cNvSpPr/>
      </xdr:nvSpPr>
      <xdr:spPr>
        <a:xfrm>
          <a:off x="13652500" y="934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29329</xdr:rowOff>
    </xdr:from>
    <xdr:ext cx="534377" cy="259045"/>
    <xdr:sp macro="" textlink="">
      <xdr:nvSpPr>
        <xdr:cNvPr id="596" name="テキスト ボックス 595"/>
        <xdr:cNvSpPr txBox="1"/>
      </xdr:nvSpPr>
      <xdr:spPr>
        <a:xfrm>
          <a:off x="13436111" y="911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164354</xdr:rowOff>
    </xdr:from>
    <xdr:to>
      <xdr:col>67</xdr:col>
      <xdr:colOff>101600</xdr:colOff>
      <xdr:row>55</xdr:row>
      <xdr:rowOff>94504</xdr:rowOff>
    </xdr:to>
    <xdr:sp macro="" textlink="">
      <xdr:nvSpPr>
        <xdr:cNvPr id="597" name="楕円 596"/>
        <xdr:cNvSpPr/>
      </xdr:nvSpPr>
      <xdr:spPr>
        <a:xfrm>
          <a:off x="12763500" y="942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111031</xdr:rowOff>
    </xdr:from>
    <xdr:ext cx="534377" cy="259045"/>
    <xdr:sp macro="" textlink="">
      <xdr:nvSpPr>
        <xdr:cNvPr id="598" name="テキスト ボックス 597"/>
        <xdr:cNvSpPr txBox="1"/>
      </xdr:nvSpPr>
      <xdr:spPr>
        <a:xfrm>
          <a:off x="12547111" y="919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35610</xdr:rowOff>
    </xdr:from>
    <xdr:to>
      <xdr:col>85</xdr:col>
      <xdr:colOff>127000</xdr:colOff>
      <xdr:row>79</xdr:row>
      <xdr:rowOff>41808</xdr:rowOff>
    </xdr:to>
    <xdr:cxnSp macro="">
      <xdr:nvCxnSpPr>
        <xdr:cNvPr id="627" name="直線コネクタ 626"/>
        <xdr:cNvCxnSpPr/>
      </xdr:nvCxnSpPr>
      <xdr:spPr>
        <a:xfrm>
          <a:off x="15481300" y="13580160"/>
          <a:ext cx="838200" cy="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35610</xdr:rowOff>
    </xdr:from>
    <xdr:to>
      <xdr:col>81</xdr:col>
      <xdr:colOff>50800</xdr:colOff>
      <xdr:row>79</xdr:row>
      <xdr:rowOff>44450</xdr:rowOff>
    </xdr:to>
    <xdr:cxnSp macro="">
      <xdr:nvCxnSpPr>
        <xdr:cNvPr id="630" name="直線コネクタ 629"/>
        <xdr:cNvCxnSpPr/>
      </xdr:nvCxnSpPr>
      <xdr:spPr>
        <a:xfrm flipV="1">
          <a:off x="14592300" y="13580160"/>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43866</xdr:rowOff>
    </xdr:from>
    <xdr:to>
      <xdr:col>76</xdr:col>
      <xdr:colOff>114300</xdr:colOff>
      <xdr:row>79</xdr:row>
      <xdr:rowOff>44450</xdr:rowOff>
    </xdr:to>
    <xdr:cxnSp macro="">
      <xdr:nvCxnSpPr>
        <xdr:cNvPr id="633" name="直線コネクタ 632"/>
        <xdr:cNvCxnSpPr/>
      </xdr:nvCxnSpPr>
      <xdr:spPr>
        <a:xfrm>
          <a:off x="13703300" y="13588416"/>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12192</xdr:rowOff>
    </xdr:from>
    <xdr:to>
      <xdr:col>71</xdr:col>
      <xdr:colOff>177800</xdr:colOff>
      <xdr:row>79</xdr:row>
      <xdr:rowOff>43866</xdr:rowOff>
    </xdr:to>
    <xdr:cxnSp macro="">
      <xdr:nvCxnSpPr>
        <xdr:cNvPr id="636" name="直線コネクタ 635"/>
        <xdr:cNvCxnSpPr/>
      </xdr:nvCxnSpPr>
      <xdr:spPr>
        <a:xfrm>
          <a:off x="12814300" y="13556742"/>
          <a:ext cx="889000" cy="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110719</xdr:rowOff>
    </xdr:from>
    <xdr:to>
      <xdr:col>67</xdr:col>
      <xdr:colOff>101600</xdr:colOff>
      <xdr:row>79</xdr:row>
      <xdr:rowOff>40869</xdr:rowOff>
    </xdr:to>
    <xdr:sp macro="" textlink="">
      <xdr:nvSpPr>
        <xdr:cNvPr id="639" name="フローチャート: 判断 638"/>
        <xdr:cNvSpPr/>
      </xdr:nvSpPr>
      <xdr:spPr>
        <a:xfrm>
          <a:off x="12763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57396</xdr:rowOff>
    </xdr:from>
    <xdr:ext cx="469744" cy="259045"/>
    <xdr:sp macro="" textlink="">
      <xdr:nvSpPr>
        <xdr:cNvPr id="640" name="テキスト ボックス 639"/>
        <xdr:cNvSpPr txBox="1"/>
      </xdr:nvSpPr>
      <xdr:spPr>
        <a:xfrm>
          <a:off x="12579428"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162458</xdr:rowOff>
    </xdr:from>
    <xdr:to>
      <xdr:col>85</xdr:col>
      <xdr:colOff>177800</xdr:colOff>
      <xdr:row>79</xdr:row>
      <xdr:rowOff>92608</xdr:rowOff>
    </xdr:to>
    <xdr:sp macro="" textlink="">
      <xdr:nvSpPr>
        <xdr:cNvPr id="646" name="楕円 645"/>
        <xdr:cNvSpPr/>
      </xdr:nvSpPr>
      <xdr:spPr>
        <a:xfrm>
          <a:off x="16268700" y="1353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378565" cy="259045"/>
    <xdr:sp macro="" textlink="">
      <xdr:nvSpPr>
        <xdr:cNvPr id="647" name="災害復旧費該当値テキスト"/>
        <xdr:cNvSpPr txBox="1"/>
      </xdr:nvSpPr>
      <xdr:spPr>
        <a:xfrm>
          <a:off x="16370300" y="13488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156260</xdr:rowOff>
    </xdr:from>
    <xdr:to>
      <xdr:col>81</xdr:col>
      <xdr:colOff>101600</xdr:colOff>
      <xdr:row>79</xdr:row>
      <xdr:rowOff>86410</xdr:rowOff>
    </xdr:to>
    <xdr:sp macro="" textlink="">
      <xdr:nvSpPr>
        <xdr:cNvPr id="648" name="楕円 647"/>
        <xdr:cNvSpPr/>
      </xdr:nvSpPr>
      <xdr:spPr>
        <a:xfrm>
          <a:off x="15430500" y="135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77537</xdr:rowOff>
    </xdr:from>
    <xdr:ext cx="378565" cy="259045"/>
    <xdr:sp macro="" textlink="">
      <xdr:nvSpPr>
        <xdr:cNvPr id="649" name="テキスト ボックス 648"/>
        <xdr:cNvSpPr txBox="1"/>
      </xdr:nvSpPr>
      <xdr:spPr>
        <a:xfrm>
          <a:off x="15292017" y="1362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164516</xdr:rowOff>
    </xdr:from>
    <xdr:to>
      <xdr:col>72</xdr:col>
      <xdr:colOff>38100</xdr:colOff>
      <xdr:row>79</xdr:row>
      <xdr:rowOff>94666</xdr:rowOff>
    </xdr:to>
    <xdr:sp macro="" textlink="">
      <xdr:nvSpPr>
        <xdr:cNvPr id="652" name="楕円 651"/>
        <xdr:cNvSpPr/>
      </xdr:nvSpPr>
      <xdr:spPr>
        <a:xfrm>
          <a:off x="13652500" y="1353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85793</xdr:rowOff>
    </xdr:from>
    <xdr:ext cx="313932" cy="259045"/>
    <xdr:sp macro="" textlink="">
      <xdr:nvSpPr>
        <xdr:cNvPr id="653" name="テキスト ボックス 652"/>
        <xdr:cNvSpPr txBox="1"/>
      </xdr:nvSpPr>
      <xdr:spPr>
        <a:xfrm>
          <a:off x="13546333" y="13630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132842</xdr:rowOff>
    </xdr:from>
    <xdr:to>
      <xdr:col>67</xdr:col>
      <xdr:colOff>101600</xdr:colOff>
      <xdr:row>79</xdr:row>
      <xdr:rowOff>62992</xdr:rowOff>
    </xdr:to>
    <xdr:sp macro="" textlink="">
      <xdr:nvSpPr>
        <xdr:cNvPr id="654" name="楕円 653"/>
        <xdr:cNvSpPr/>
      </xdr:nvSpPr>
      <xdr:spPr>
        <a:xfrm>
          <a:off x="12763500" y="1350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54119</xdr:rowOff>
    </xdr:from>
    <xdr:ext cx="469744" cy="259045"/>
    <xdr:sp macro="" textlink="">
      <xdr:nvSpPr>
        <xdr:cNvPr id="655" name="テキスト ボックス 654"/>
        <xdr:cNvSpPr txBox="1"/>
      </xdr:nvSpPr>
      <xdr:spPr>
        <a:xfrm>
          <a:off x="12579428" y="1359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33973</xdr:rowOff>
    </xdr:from>
    <xdr:to>
      <xdr:col>85</xdr:col>
      <xdr:colOff>127000</xdr:colOff>
      <xdr:row>95</xdr:row>
      <xdr:rowOff>71740</xdr:rowOff>
    </xdr:to>
    <xdr:cxnSp macro="">
      <xdr:nvCxnSpPr>
        <xdr:cNvPr id="686" name="直線コネクタ 685"/>
        <xdr:cNvCxnSpPr/>
      </xdr:nvCxnSpPr>
      <xdr:spPr>
        <a:xfrm flipV="1">
          <a:off x="15481300" y="16321723"/>
          <a:ext cx="838200" cy="3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71740</xdr:rowOff>
    </xdr:from>
    <xdr:to>
      <xdr:col>81</xdr:col>
      <xdr:colOff>50800</xdr:colOff>
      <xdr:row>95</xdr:row>
      <xdr:rowOff>110733</xdr:rowOff>
    </xdr:to>
    <xdr:cxnSp macro="">
      <xdr:nvCxnSpPr>
        <xdr:cNvPr id="689" name="直線コネクタ 688"/>
        <xdr:cNvCxnSpPr/>
      </xdr:nvCxnSpPr>
      <xdr:spPr>
        <a:xfrm flipV="1">
          <a:off x="14592300" y="16359490"/>
          <a:ext cx="889000" cy="3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100919</xdr:rowOff>
    </xdr:from>
    <xdr:to>
      <xdr:col>76</xdr:col>
      <xdr:colOff>114300</xdr:colOff>
      <xdr:row>95</xdr:row>
      <xdr:rowOff>110733</xdr:rowOff>
    </xdr:to>
    <xdr:cxnSp macro="">
      <xdr:nvCxnSpPr>
        <xdr:cNvPr id="692" name="直線コネクタ 691"/>
        <xdr:cNvCxnSpPr/>
      </xdr:nvCxnSpPr>
      <xdr:spPr>
        <a:xfrm>
          <a:off x="13703300" y="16388669"/>
          <a:ext cx="889000" cy="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73569</xdr:rowOff>
    </xdr:from>
    <xdr:to>
      <xdr:col>71</xdr:col>
      <xdr:colOff>177800</xdr:colOff>
      <xdr:row>95</xdr:row>
      <xdr:rowOff>100919</xdr:rowOff>
    </xdr:to>
    <xdr:cxnSp macro="">
      <xdr:nvCxnSpPr>
        <xdr:cNvPr id="695" name="直線コネクタ 694"/>
        <xdr:cNvCxnSpPr/>
      </xdr:nvCxnSpPr>
      <xdr:spPr>
        <a:xfrm>
          <a:off x="12814300" y="16361319"/>
          <a:ext cx="889000" cy="2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152141</xdr:rowOff>
    </xdr:from>
    <xdr:to>
      <xdr:col>67</xdr:col>
      <xdr:colOff>101600</xdr:colOff>
      <xdr:row>95</xdr:row>
      <xdr:rowOff>82291</xdr:rowOff>
    </xdr:to>
    <xdr:sp macro="" textlink="">
      <xdr:nvSpPr>
        <xdr:cNvPr id="698" name="フローチャート: 判断 697"/>
        <xdr:cNvSpPr/>
      </xdr:nvSpPr>
      <xdr:spPr>
        <a:xfrm>
          <a:off x="12763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98818</xdr:rowOff>
    </xdr:from>
    <xdr:ext cx="534377" cy="259045"/>
    <xdr:sp macro="" textlink="">
      <xdr:nvSpPr>
        <xdr:cNvPr id="699" name="テキスト ボックス 698"/>
        <xdr:cNvSpPr txBox="1"/>
      </xdr:nvSpPr>
      <xdr:spPr>
        <a:xfrm>
          <a:off x="12547111"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154623</xdr:rowOff>
    </xdr:from>
    <xdr:to>
      <xdr:col>85</xdr:col>
      <xdr:colOff>177800</xdr:colOff>
      <xdr:row>95</xdr:row>
      <xdr:rowOff>84773</xdr:rowOff>
    </xdr:to>
    <xdr:sp macro="" textlink="">
      <xdr:nvSpPr>
        <xdr:cNvPr id="705" name="楕円 704"/>
        <xdr:cNvSpPr/>
      </xdr:nvSpPr>
      <xdr:spPr>
        <a:xfrm>
          <a:off x="16268700" y="162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6050</xdr:rowOff>
    </xdr:from>
    <xdr:ext cx="534377" cy="259045"/>
    <xdr:sp macro="" textlink="">
      <xdr:nvSpPr>
        <xdr:cNvPr id="706" name="公債費該当値テキスト"/>
        <xdr:cNvSpPr txBox="1"/>
      </xdr:nvSpPr>
      <xdr:spPr>
        <a:xfrm>
          <a:off x="16370300" y="1612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20940</xdr:rowOff>
    </xdr:from>
    <xdr:to>
      <xdr:col>81</xdr:col>
      <xdr:colOff>101600</xdr:colOff>
      <xdr:row>95</xdr:row>
      <xdr:rowOff>122540</xdr:rowOff>
    </xdr:to>
    <xdr:sp macro="" textlink="">
      <xdr:nvSpPr>
        <xdr:cNvPr id="707" name="楕円 706"/>
        <xdr:cNvSpPr/>
      </xdr:nvSpPr>
      <xdr:spPr>
        <a:xfrm>
          <a:off x="15430500" y="1630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139067</xdr:rowOff>
    </xdr:from>
    <xdr:ext cx="534377" cy="259045"/>
    <xdr:sp macro="" textlink="">
      <xdr:nvSpPr>
        <xdr:cNvPr id="708" name="テキスト ボックス 707"/>
        <xdr:cNvSpPr txBox="1"/>
      </xdr:nvSpPr>
      <xdr:spPr>
        <a:xfrm>
          <a:off x="15214111" y="1608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59933</xdr:rowOff>
    </xdr:from>
    <xdr:to>
      <xdr:col>76</xdr:col>
      <xdr:colOff>165100</xdr:colOff>
      <xdr:row>95</xdr:row>
      <xdr:rowOff>161533</xdr:rowOff>
    </xdr:to>
    <xdr:sp macro="" textlink="">
      <xdr:nvSpPr>
        <xdr:cNvPr id="709" name="楕円 708"/>
        <xdr:cNvSpPr/>
      </xdr:nvSpPr>
      <xdr:spPr>
        <a:xfrm>
          <a:off x="14541500" y="1634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6610</xdr:rowOff>
    </xdr:from>
    <xdr:ext cx="534377" cy="259045"/>
    <xdr:sp macro="" textlink="">
      <xdr:nvSpPr>
        <xdr:cNvPr id="710" name="テキスト ボックス 709"/>
        <xdr:cNvSpPr txBox="1"/>
      </xdr:nvSpPr>
      <xdr:spPr>
        <a:xfrm>
          <a:off x="14325111" y="1612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50119</xdr:rowOff>
    </xdr:from>
    <xdr:to>
      <xdr:col>72</xdr:col>
      <xdr:colOff>38100</xdr:colOff>
      <xdr:row>95</xdr:row>
      <xdr:rowOff>151719</xdr:rowOff>
    </xdr:to>
    <xdr:sp macro="" textlink="">
      <xdr:nvSpPr>
        <xdr:cNvPr id="711" name="楕円 710"/>
        <xdr:cNvSpPr/>
      </xdr:nvSpPr>
      <xdr:spPr>
        <a:xfrm>
          <a:off x="13652500" y="1633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168246</xdr:rowOff>
    </xdr:from>
    <xdr:ext cx="534377" cy="259045"/>
    <xdr:sp macro="" textlink="">
      <xdr:nvSpPr>
        <xdr:cNvPr id="712" name="テキスト ボックス 711"/>
        <xdr:cNvSpPr txBox="1"/>
      </xdr:nvSpPr>
      <xdr:spPr>
        <a:xfrm>
          <a:off x="13436111" y="1611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22769</xdr:rowOff>
    </xdr:from>
    <xdr:to>
      <xdr:col>67</xdr:col>
      <xdr:colOff>101600</xdr:colOff>
      <xdr:row>95</xdr:row>
      <xdr:rowOff>124369</xdr:rowOff>
    </xdr:to>
    <xdr:sp macro="" textlink="">
      <xdr:nvSpPr>
        <xdr:cNvPr id="713" name="楕円 712"/>
        <xdr:cNvSpPr/>
      </xdr:nvSpPr>
      <xdr:spPr>
        <a:xfrm>
          <a:off x="12763500" y="1631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115496</xdr:rowOff>
    </xdr:from>
    <xdr:ext cx="534377" cy="259045"/>
    <xdr:sp macro="" textlink="">
      <xdr:nvSpPr>
        <xdr:cNvPr id="714" name="テキスト ボックス 713"/>
        <xdr:cNvSpPr txBox="1"/>
      </xdr:nvSpPr>
      <xdr:spPr>
        <a:xfrm>
          <a:off x="12547111" y="164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82042</xdr:rowOff>
    </xdr:from>
    <xdr:to>
      <xdr:col>98</xdr:col>
      <xdr:colOff>38100</xdr:colOff>
      <xdr:row>39</xdr:row>
      <xdr:rowOff>12192</xdr:rowOff>
    </xdr:to>
    <xdr:sp macro="" textlink="">
      <xdr:nvSpPr>
        <xdr:cNvPr id="753" name="フローチャート: 判断 752"/>
        <xdr:cNvSpPr/>
      </xdr:nvSpPr>
      <xdr:spPr>
        <a:xfrm>
          <a:off x="18605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28719</xdr:rowOff>
    </xdr:from>
    <xdr:ext cx="313932" cy="259045"/>
    <xdr:sp macro="" textlink="">
      <xdr:nvSpPr>
        <xdr:cNvPr id="754" name="テキスト ボックス 753"/>
        <xdr:cNvSpPr txBox="1"/>
      </xdr:nvSpPr>
      <xdr:spPr>
        <a:xfrm>
          <a:off x="18499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議会費においては前年度比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円の増となったが、資料のペーパーレス化のためタブレットを導入したことが主な要因である。総務費においては前年度比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12,151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円の増となったが、主な要因として、庁舎整備に備えるための庁舎整備基金積立金</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4,284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円の増、ふるさと納税による寄附の増加によりふるさときらめき湖南づくり応援基金積立金</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1,559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円の増、財政調整基金積立金</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4,375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円の増である。民生費においては、前年度比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3,366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円の増となったが、主な要因として、私立保育園の施設整備に対する補助金</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3,318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円の増、重症心身障がい者通所施設整備事業補助金</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1,270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円の増、障がい福祉サービス費</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689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円の増、臨時特例給付金給付事業が終了したことにより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1,760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円の減、生活保護費において受給者数および医療扶助の減により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864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円の減と</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なっており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、社会保障関係経費が上昇する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中で</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民生費については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増加する見込みである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。そのため、</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予防事業および自立支援の展開により抑制に努める必要がある。農林水産業費</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においては、主な要因として、魅力発信拠点施設の整備を行ったことにより前年度比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1,417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商工費</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十二坊温泉ゆららの増築等施設整備の完了により前年度比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2,125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円の減となった。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土木費</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市道甲西駅美松線整備事業において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3,625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円の増、吉永山手線道路新設事業において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3,957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円の減、荒川橋架替事業が事業完了により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2,721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円の減、三雲駅周辺整備事業において駅舎完成により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8,124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円の減となった。事業費については年度間調整を行っているものの事業の進捗状況に影響を受けるため、前年度比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11,880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円の減となっている。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道路事業においては新規路線整備から既存路線の長寿命化対策への転換を行い抑制に努める。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教育費においては、甲西中学校改築事業においては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4,133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円の減となったが、市内４小学校の空調機整備事業において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5,582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円の増、甲西図書館の用地購入費において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円の増となり前年度比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2,068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財政調整基金については、各年度とも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億円を超える残高を保有しており、標準財政規模の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程度の残高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確保を目標とし取り組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んでいる。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実質収支については、実質収支については、各年度とも黒字を計上しており、健全な状態を維持している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実質単年度収支については、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義務教育施設の建替え事業等の大型投資的事業による財源の不足を財政調整基金等に依存したことにより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年連続してのマイナスとなって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年度は普通交付税の増加により取り崩しを回避することができたため黒字となった。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訪問看護ステーション事業特別会計については、民間事業所で受入が困難である重度患者の受け入れにより、患者一人当たりに対するコストがかかることから赤字傾向にある。また、その他の特別会計においても黒字で推移しているものの、一般会計からの繰入により維持しているところ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繰出対象会計の収入確保を念頭に置き、独立採算の原則により繰出額を少しでも減少させるようしていかなければならない。</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今後も、限りある予算の効率性を高め、適切な受益者負担となるよう健全な行財政運営及び経営管理を推進していく。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21082590</v>
      </c>
      <c r="BO4" s="392"/>
      <c r="BP4" s="392"/>
      <c r="BQ4" s="392"/>
      <c r="BR4" s="392"/>
      <c r="BS4" s="392"/>
      <c r="BT4" s="392"/>
      <c r="BU4" s="393"/>
      <c r="BV4" s="391">
        <v>20795019</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2.2000000000000002</v>
      </c>
      <c r="CU4" s="398"/>
      <c r="CV4" s="398"/>
      <c r="CW4" s="398"/>
      <c r="CX4" s="398"/>
      <c r="CY4" s="398"/>
      <c r="CZ4" s="398"/>
      <c r="DA4" s="399"/>
      <c r="DB4" s="397">
        <v>2.1</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20772274</v>
      </c>
      <c r="BO5" s="429"/>
      <c r="BP5" s="429"/>
      <c r="BQ5" s="429"/>
      <c r="BR5" s="429"/>
      <c r="BS5" s="429"/>
      <c r="BT5" s="429"/>
      <c r="BU5" s="430"/>
      <c r="BV5" s="428">
        <v>20455385</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88.3</v>
      </c>
      <c r="CU5" s="426"/>
      <c r="CV5" s="426"/>
      <c r="CW5" s="426"/>
      <c r="CX5" s="426"/>
      <c r="CY5" s="426"/>
      <c r="CZ5" s="426"/>
      <c r="DA5" s="427"/>
      <c r="DB5" s="425">
        <v>93.1</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310316</v>
      </c>
      <c r="BO6" s="429"/>
      <c r="BP6" s="429"/>
      <c r="BQ6" s="429"/>
      <c r="BR6" s="429"/>
      <c r="BS6" s="429"/>
      <c r="BT6" s="429"/>
      <c r="BU6" s="430"/>
      <c r="BV6" s="428">
        <v>339634</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96</v>
      </c>
      <c r="CU6" s="466"/>
      <c r="CV6" s="466"/>
      <c r="CW6" s="466"/>
      <c r="CX6" s="466"/>
      <c r="CY6" s="466"/>
      <c r="CZ6" s="466"/>
      <c r="DA6" s="467"/>
      <c r="DB6" s="465">
        <v>100.9</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26511</v>
      </c>
      <c r="BO7" s="429"/>
      <c r="BP7" s="429"/>
      <c r="BQ7" s="429"/>
      <c r="BR7" s="429"/>
      <c r="BS7" s="429"/>
      <c r="BT7" s="429"/>
      <c r="BU7" s="430"/>
      <c r="BV7" s="428">
        <v>73457</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12866938</v>
      </c>
      <c r="CU7" s="429"/>
      <c r="CV7" s="429"/>
      <c r="CW7" s="429"/>
      <c r="CX7" s="429"/>
      <c r="CY7" s="429"/>
      <c r="CZ7" s="429"/>
      <c r="DA7" s="430"/>
      <c r="DB7" s="428">
        <v>12426102</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283805</v>
      </c>
      <c r="BO8" s="429"/>
      <c r="BP8" s="429"/>
      <c r="BQ8" s="429"/>
      <c r="BR8" s="429"/>
      <c r="BS8" s="429"/>
      <c r="BT8" s="429"/>
      <c r="BU8" s="430"/>
      <c r="BV8" s="428">
        <v>266177</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0.82</v>
      </c>
      <c r="CU8" s="469"/>
      <c r="CV8" s="469"/>
      <c r="CW8" s="469"/>
      <c r="CX8" s="469"/>
      <c r="CY8" s="469"/>
      <c r="CZ8" s="469"/>
      <c r="DA8" s="470"/>
      <c r="DB8" s="468">
        <v>0.84</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54289</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94</v>
      </c>
      <c r="AV9" s="461"/>
      <c r="AW9" s="461"/>
      <c r="AX9" s="461"/>
      <c r="AY9" s="462" t="s">
        <v>116</v>
      </c>
      <c r="AZ9" s="463"/>
      <c r="BA9" s="463"/>
      <c r="BB9" s="463"/>
      <c r="BC9" s="463"/>
      <c r="BD9" s="463"/>
      <c r="BE9" s="463"/>
      <c r="BF9" s="463"/>
      <c r="BG9" s="463"/>
      <c r="BH9" s="463"/>
      <c r="BI9" s="463"/>
      <c r="BJ9" s="463"/>
      <c r="BK9" s="463"/>
      <c r="BL9" s="463"/>
      <c r="BM9" s="464"/>
      <c r="BN9" s="428">
        <v>17628</v>
      </c>
      <c r="BO9" s="429"/>
      <c r="BP9" s="429"/>
      <c r="BQ9" s="429"/>
      <c r="BR9" s="429"/>
      <c r="BS9" s="429"/>
      <c r="BT9" s="429"/>
      <c r="BU9" s="430"/>
      <c r="BV9" s="428">
        <v>-43326</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17.899999999999999</v>
      </c>
      <c r="CU9" s="426"/>
      <c r="CV9" s="426"/>
      <c r="CW9" s="426"/>
      <c r="CX9" s="426"/>
      <c r="CY9" s="426"/>
      <c r="CZ9" s="426"/>
      <c r="DA9" s="427"/>
      <c r="DB9" s="425">
        <v>17.100000000000001</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54614</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492199</v>
      </c>
      <c r="BO10" s="429"/>
      <c r="BP10" s="429"/>
      <c r="BQ10" s="429"/>
      <c r="BR10" s="429"/>
      <c r="BS10" s="429"/>
      <c r="BT10" s="429"/>
      <c r="BU10" s="430"/>
      <c r="BV10" s="428">
        <v>251350</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120</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15">
      <c r="A12" s="186"/>
      <c r="B12" s="488" t="s">
        <v>130</v>
      </c>
      <c r="C12" s="489"/>
      <c r="D12" s="489"/>
      <c r="E12" s="489"/>
      <c r="F12" s="489"/>
      <c r="G12" s="489"/>
      <c r="H12" s="489"/>
      <c r="I12" s="489"/>
      <c r="J12" s="489"/>
      <c r="K12" s="490"/>
      <c r="L12" s="497" t="s">
        <v>131</v>
      </c>
      <c r="M12" s="498"/>
      <c r="N12" s="498"/>
      <c r="O12" s="498"/>
      <c r="P12" s="498"/>
      <c r="Q12" s="499"/>
      <c r="R12" s="500">
        <v>55053</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135</v>
      </c>
      <c r="AV12" s="461"/>
      <c r="AW12" s="461"/>
      <c r="AX12" s="461"/>
      <c r="AY12" s="462" t="s">
        <v>136</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360000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128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139</v>
      </c>
      <c r="N13" s="517"/>
      <c r="O13" s="517"/>
      <c r="P13" s="517"/>
      <c r="Q13" s="518"/>
      <c r="R13" s="509">
        <v>52066</v>
      </c>
      <c r="S13" s="510"/>
      <c r="T13" s="510"/>
      <c r="U13" s="510"/>
      <c r="V13" s="511"/>
      <c r="W13" s="444" t="s">
        <v>140</v>
      </c>
      <c r="X13" s="445"/>
      <c r="Y13" s="445"/>
      <c r="Z13" s="445"/>
      <c r="AA13" s="445"/>
      <c r="AB13" s="435"/>
      <c r="AC13" s="479">
        <v>394</v>
      </c>
      <c r="AD13" s="480"/>
      <c r="AE13" s="480"/>
      <c r="AF13" s="480"/>
      <c r="AG13" s="519"/>
      <c r="AH13" s="479">
        <v>338</v>
      </c>
      <c r="AI13" s="480"/>
      <c r="AJ13" s="480"/>
      <c r="AK13" s="480"/>
      <c r="AL13" s="481"/>
      <c r="AM13" s="457" t="s">
        <v>141</v>
      </c>
      <c r="AN13" s="458"/>
      <c r="AO13" s="458"/>
      <c r="AP13" s="458"/>
      <c r="AQ13" s="458"/>
      <c r="AR13" s="458"/>
      <c r="AS13" s="458"/>
      <c r="AT13" s="459"/>
      <c r="AU13" s="460" t="s">
        <v>142</v>
      </c>
      <c r="AV13" s="461"/>
      <c r="AW13" s="461"/>
      <c r="AX13" s="461"/>
      <c r="AY13" s="462" t="s">
        <v>143</v>
      </c>
      <c r="AZ13" s="463"/>
      <c r="BA13" s="463"/>
      <c r="BB13" s="463"/>
      <c r="BC13" s="463"/>
      <c r="BD13" s="463"/>
      <c r="BE13" s="463"/>
      <c r="BF13" s="463"/>
      <c r="BG13" s="463"/>
      <c r="BH13" s="463"/>
      <c r="BI13" s="463"/>
      <c r="BJ13" s="463"/>
      <c r="BK13" s="463"/>
      <c r="BL13" s="463"/>
      <c r="BM13" s="464"/>
      <c r="BN13" s="428">
        <v>509827</v>
      </c>
      <c r="BO13" s="429"/>
      <c r="BP13" s="429"/>
      <c r="BQ13" s="429"/>
      <c r="BR13" s="429"/>
      <c r="BS13" s="429"/>
      <c r="BT13" s="429"/>
      <c r="BU13" s="430"/>
      <c r="BV13" s="428">
        <v>-151976</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8.9</v>
      </c>
      <c r="CU13" s="426"/>
      <c r="CV13" s="426"/>
      <c r="CW13" s="426"/>
      <c r="CX13" s="426"/>
      <c r="CY13" s="426"/>
      <c r="CZ13" s="426"/>
      <c r="DA13" s="427"/>
      <c r="DB13" s="425">
        <v>9.6999999999999993</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145</v>
      </c>
      <c r="M14" s="507"/>
      <c r="N14" s="507"/>
      <c r="O14" s="507"/>
      <c r="P14" s="507"/>
      <c r="Q14" s="508"/>
      <c r="R14" s="509">
        <v>54922</v>
      </c>
      <c r="S14" s="510"/>
      <c r="T14" s="510"/>
      <c r="U14" s="510"/>
      <c r="V14" s="511"/>
      <c r="W14" s="418"/>
      <c r="X14" s="419"/>
      <c r="Y14" s="419"/>
      <c r="Z14" s="419"/>
      <c r="AA14" s="419"/>
      <c r="AB14" s="408"/>
      <c r="AC14" s="512">
        <v>1.5</v>
      </c>
      <c r="AD14" s="513"/>
      <c r="AE14" s="513"/>
      <c r="AF14" s="513"/>
      <c r="AG14" s="514"/>
      <c r="AH14" s="512">
        <v>1.3</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v>36.299999999999997</v>
      </c>
      <c r="CU14" s="524"/>
      <c r="CV14" s="524"/>
      <c r="CW14" s="524"/>
      <c r="CX14" s="524"/>
      <c r="CY14" s="524"/>
      <c r="CZ14" s="524"/>
      <c r="DA14" s="525"/>
      <c r="DB14" s="523">
        <v>62.9</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147</v>
      </c>
      <c r="N15" s="517"/>
      <c r="O15" s="517"/>
      <c r="P15" s="517"/>
      <c r="Q15" s="518"/>
      <c r="R15" s="509">
        <v>52310</v>
      </c>
      <c r="S15" s="510"/>
      <c r="T15" s="510"/>
      <c r="U15" s="510"/>
      <c r="V15" s="511"/>
      <c r="W15" s="444" t="s">
        <v>148</v>
      </c>
      <c r="X15" s="445"/>
      <c r="Y15" s="445"/>
      <c r="Z15" s="445"/>
      <c r="AA15" s="445"/>
      <c r="AB15" s="435"/>
      <c r="AC15" s="479">
        <v>11663</v>
      </c>
      <c r="AD15" s="480"/>
      <c r="AE15" s="480"/>
      <c r="AF15" s="480"/>
      <c r="AG15" s="519"/>
      <c r="AH15" s="479">
        <v>11931</v>
      </c>
      <c r="AI15" s="480"/>
      <c r="AJ15" s="480"/>
      <c r="AK15" s="480"/>
      <c r="AL15" s="481"/>
      <c r="AM15" s="457"/>
      <c r="AN15" s="458"/>
      <c r="AO15" s="458"/>
      <c r="AP15" s="458"/>
      <c r="AQ15" s="458"/>
      <c r="AR15" s="458"/>
      <c r="AS15" s="458"/>
      <c r="AT15" s="459"/>
      <c r="AU15" s="460"/>
      <c r="AV15" s="461"/>
      <c r="AW15" s="461"/>
      <c r="AX15" s="461"/>
      <c r="AY15" s="388" t="s">
        <v>149</v>
      </c>
      <c r="AZ15" s="389"/>
      <c r="BA15" s="389"/>
      <c r="BB15" s="389"/>
      <c r="BC15" s="389"/>
      <c r="BD15" s="389"/>
      <c r="BE15" s="389"/>
      <c r="BF15" s="389"/>
      <c r="BG15" s="389"/>
      <c r="BH15" s="389"/>
      <c r="BI15" s="389"/>
      <c r="BJ15" s="389"/>
      <c r="BK15" s="389"/>
      <c r="BL15" s="389"/>
      <c r="BM15" s="390"/>
      <c r="BN15" s="391">
        <v>7611902</v>
      </c>
      <c r="BO15" s="392"/>
      <c r="BP15" s="392"/>
      <c r="BQ15" s="392"/>
      <c r="BR15" s="392"/>
      <c r="BS15" s="392"/>
      <c r="BT15" s="392"/>
      <c r="BU15" s="393"/>
      <c r="BV15" s="391">
        <v>7491164</v>
      </c>
      <c r="BW15" s="392"/>
      <c r="BX15" s="392"/>
      <c r="BY15" s="392"/>
      <c r="BZ15" s="392"/>
      <c r="CA15" s="392"/>
      <c r="CB15" s="392"/>
      <c r="CC15" s="393"/>
      <c r="CD15" s="526" t="s">
        <v>150</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151</v>
      </c>
      <c r="M16" s="537"/>
      <c r="N16" s="537"/>
      <c r="O16" s="537"/>
      <c r="P16" s="537"/>
      <c r="Q16" s="538"/>
      <c r="R16" s="529" t="s">
        <v>152</v>
      </c>
      <c r="S16" s="530"/>
      <c r="T16" s="530"/>
      <c r="U16" s="530"/>
      <c r="V16" s="531"/>
      <c r="W16" s="418"/>
      <c r="X16" s="419"/>
      <c r="Y16" s="419"/>
      <c r="Z16" s="419"/>
      <c r="AA16" s="419"/>
      <c r="AB16" s="408"/>
      <c r="AC16" s="512">
        <v>44.3</v>
      </c>
      <c r="AD16" s="513"/>
      <c r="AE16" s="513"/>
      <c r="AF16" s="513"/>
      <c r="AG16" s="514"/>
      <c r="AH16" s="512">
        <v>45.1</v>
      </c>
      <c r="AI16" s="513"/>
      <c r="AJ16" s="513"/>
      <c r="AK16" s="513"/>
      <c r="AL16" s="515"/>
      <c r="AM16" s="457"/>
      <c r="AN16" s="458"/>
      <c r="AO16" s="458"/>
      <c r="AP16" s="458"/>
      <c r="AQ16" s="458"/>
      <c r="AR16" s="458"/>
      <c r="AS16" s="458"/>
      <c r="AT16" s="459"/>
      <c r="AU16" s="460"/>
      <c r="AV16" s="461"/>
      <c r="AW16" s="461"/>
      <c r="AX16" s="461"/>
      <c r="AY16" s="462" t="s">
        <v>153</v>
      </c>
      <c r="AZ16" s="463"/>
      <c r="BA16" s="463"/>
      <c r="BB16" s="463"/>
      <c r="BC16" s="463"/>
      <c r="BD16" s="463"/>
      <c r="BE16" s="463"/>
      <c r="BF16" s="463"/>
      <c r="BG16" s="463"/>
      <c r="BH16" s="463"/>
      <c r="BI16" s="463"/>
      <c r="BJ16" s="463"/>
      <c r="BK16" s="463"/>
      <c r="BL16" s="463"/>
      <c r="BM16" s="464"/>
      <c r="BN16" s="428">
        <v>9457847</v>
      </c>
      <c r="BO16" s="429"/>
      <c r="BP16" s="429"/>
      <c r="BQ16" s="429"/>
      <c r="BR16" s="429"/>
      <c r="BS16" s="429"/>
      <c r="BT16" s="429"/>
      <c r="BU16" s="430"/>
      <c r="BV16" s="428">
        <v>9081865</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154</v>
      </c>
      <c r="N17" s="533"/>
      <c r="O17" s="533"/>
      <c r="P17" s="533"/>
      <c r="Q17" s="534"/>
      <c r="R17" s="529" t="s">
        <v>155</v>
      </c>
      <c r="S17" s="530"/>
      <c r="T17" s="530"/>
      <c r="U17" s="530"/>
      <c r="V17" s="531"/>
      <c r="W17" s="444" t="s">
        <v>156</v>
      </c>
      <c r="X17" s="445"/>
      <c r="Y17" s="445"/>
      <c r="Z17" s="445"/>
      <c r="AA17" s="445"/>
      <c r="AB17" s="435"/>
      <c r="AC17" s="479">
        <v>14288</v>
      </c>
      <c r="AD17" s="480"/>
      <c r="AE17" s="480"/>
      <c r="AF17" s="480"/>
      <c r="AG17" s="519"/>
      <c r="AH17" s="479">
        <v>14211</v>
      </c>
      <c r="AI17" s="480"/>
      <c r="AJ17" s="480"/>
      <c r="AK17" s="480"/>
      <c r="AL17" s="481"/>
      <c r="AM17" s="457"/>
      <c r="AN17" s="458"/>
      <c r="AO17" s="458"/>
      <c r="AP17" s="458"/>
      <c r="AQ17" s="458"/>
      <c r="AR17" s="458"/>
      <c r="AS17" s="458"/>
      <c r="AT17" s="459"/>
      <c r="AU17" s="460"/>
      <c r="AV17" s="461"/>
      <c r="AW17" s="461"/>
      <c r="AX17" s="461"/>
      <c r="AY17" s="462" t="s">
        <v>157</v>
      </c>
      <c r="AZ17" s="463"/>
      <c r="BA17" s="463"/>
      <c r="BB17" s="463"/>
      <c r="BC17" s="463"/>
      <c r="BD17" s="463"/>
      <c r="BE17" s="463"/>
      <c r="BF17" s="463"/>
      <c r="BG17" s="463"/>
      <c r="BH17" s="463"/>
      <c r="BI17" s="463"/>
      <c r="BJ17" s="463"/>
      <c r="BK17" s="463"/>
      <c r="BL17" s="463"/>
      <c r="BM17" s="464"/>
      <c r="BN17" s="428">
        <v>9747616</v>
      </c>
      <c r="BO17" s="429"/>
      <c r="BP17" s="429"/>
      <c r="BQ17" s="429"/>
      <c r="BR17" s="429"/>
      <c r="BS17" s="429"/>
      <c r="BT17" s="429"/>
      <c r="BU17" s="430"/>
      <c r="BV17" s="428">
        <v>9586122</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158</v>
      </c>
      <c r="C18" s="471"/>
      <c r="D18" s="471"/>
      <c r="E18" s="540"/>
      <c r="F18" s="540"/>
      <c r="G18" s="540"/>
      <c r="H18" s="540"/>
      <c r="I18" s="540"/>
      <c r="J18" s="540"/>
      <c r="K18" s="540"/>
      <c r="L18" s="541">
        <v>70.400000000000006</v>
      </c>
      <c r="M18" s="541"/>
      <c r="N18" s="541"/>
      <c r="O18" s="541"/>
      <c r="P18" s="541"/>
      <c r="Q18" s="541"/>
      <c r="R18" s="542"/>
      <c r="S18" s="542"/>
      <c r="T18" s="542"/>
      <c r="U18" s="542"/>
      <c r="V18" s="543"/>
      <c r="W18" s="446"/>
      <c r="X18" s="447"/>
      <c r="Y18" s="447"/>
      <c r="Z18" s="447"/>
      <c r="AA18" s="447"/>
      <c r="AB18" s="438"/>
      <c r="AC18" s="544">
        <v>54.2</v>
      </c>
      <c r="AD18" s="545"/>
      <c r="AE18" s="545"/>
      <c r="AF18" s="545"/>
      <c r="AG18" s="546"/>
      <c r="AH18" s="544">
        <v>53.7</v>
      </c>
      <c r="AI18" s="545"/>
      <c r="AJ18" s="545"/>
      <c r="AK18" s="545"/>
      <c r="AL18" s="547"/>
      <c r="AM18" s="457"/>
      <c r="AN18" s="458"/>
      <c r="AO18" s="458"/>
      <c r="AP18" s="458"/>
      <c r="AQ18" s="458"/>
      <c r="AR18" s="458"/>
      <c r="AS18" s="458"/>
      <c r="AT18" s="459"/>
      <c r="AU18" s="460"/>
      <c r="AV18" s="461"/>
      <c r="AW18" s="461"/>
      <c r="AX18" s="461"/>
      <c r="AY18" s="462" t="s">
        <v>159</v>
      </c>
      <c r="AZ18" s="463"/>
      <c r="BA18" s="463"/>
      <c r="BB18" s="463"/>
      <c r="BC18" s="463"/>
      <c r="BD18" s="463"/>
      <c r="BE18" s="463"/>
      <c r="BF18" s="463"/>
      <c r="BG18" s="463"/>
      <c r="BH18" s="463"/>
      <c r="BI18" s="463"/>
      <c r="BJ18" s="463"/>
      <c r="BK18" s="463"/>
      <c r="BL18" s="463"/>
      <c r="BM18" s="464"/>
      <c r="BN18" s="428">
        <v>11574973</v>
      </c>
      <c r="BO18" s="429"/>
      <c r="BP18" s="429"/>
      <c r="BQ18" s="429"/>
      <c r="BR18" s="429"/>
      <c r="BS18" s="429"/>
      <c r="BT18" s="429"/>
      <c r="BU18" s="430"/>
      <c r="BV18" s="428">
        <v>11796660</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160</v>
      </c>
      <c r="C19" s="471"/>
      <c r="D19" s="471"/>
      <c r="E19" s="540"/>
      <c r="F19" s="540"/>
      <c r="G19" s="540"/>
      <c r="H19" s="540"/>
      <c r="I19" s="540"/>
      <c r="J19" s="540"/>
      <c r="K19" s="540"/>
      <c r="L19" s="548">
        <v>771</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161</v>
      </c>
      <c r="AZ19" s="463"/>
      <c r="BA19" s="463"/>
      <c r="BB19" s="463"/>
      <c r="BC19" s="463"/>
      <c r="BD19" s="463"/>
      <c r="BE19" s="463"/>
      <c r="BF19" s="463"/>
      <c r="BG19" s="463"/>
      <c r="BH19" s="463"/>
      <c r="BI19" s="463"/>
      <c r="BJ19" s="463"/>
      <c r="BK19" s="463"/>
      <c r="BL19" s="463"/>
      <c r="BM19" s="464"/>
      <c r="BN19" s="428">
        <v>13966491</v>
      </c>
      <c r="BO19" s="429"/>
      <c r="BP19" s="429"/>
      <c r="BQ19" s="429"/>
      <c r="BR19" s="429"/>
      <c r="BS19" s="429"/>
      <c r="BT19" s="429"/>
      <c r="BU19" s="430"/>
      <c r="BV19" s="428">
        <v>13880532</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162</v>
      </c>
      <c r="C20" s="471"/>
      <c r="D20" s="471"/>
      <c r="E20" s="540"/>
      <c r="F20" s="540"/>
      <c r="G20" s="540"/>
      <c r="H20" s="540"/>
      <c r="I20" s="540"/>
      <c r="J20" s="540"/>
      <c r="K20" s="540"/>
      <c r="L20" s="548">
        <v>21286</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163</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164</v>
      </c>
      <c r="C22" s="563"/>
      <c r="D22" s="564"/>
      <c r="E22" s="440" t="s">
        <v>1</v>
      </c>
      <c r="F22" s="445"/>
      <c r="G22" s="445"/>
      <c r="H22" s="445"/>
      <c r="I22" s="445"/>
      <c r="J22" s="445"/>
      <c r="K22" s="435"/>
      <c r="L22" s="440" t="s">
        <v>165</v>
      </c>
      <c r="M22" s="445"/>
      <c r="N22" s="445"/>
      <c r="O22" s="445"/>
      <c r="P22" s="435"/>
      <c r="Q22" s="571" t="s">
        <v>166</v>
      </c>
      <c r="R22" s="572"/>
      <c r="S22" s="572"/>
      <c r="T22" s="572"/>
      <c r="U22" s="572"/>
      <c r="V22" s="573"/>
      <c r="W22" s="577" t="s">
        <v>167</v>
      </c>
      <c r="X22" s="563"/>
      <c r="Y22" s="564"/>
      <c r="Z22" s="440" t="s">
        <v>1</v>
      </c>
      <c r="AA22" s="445"/>
      <c r="AB22" s="445"/>
      <c r="AC22" s="445"/>
      <c r="AD22" s="445"/>
      <c r="AE22" s="445"/>
      <c r="AF22" s="445"/>
      <c r="AG22" s="435"/>
      <c r="AH22" s="590" t="s">
        <v>168</v>
      </c>
      <c r="AI22" s="445"/>
      <c r="AJ22" s="445"/>
      <c r="AK22" s="445"/>
      <c r="AL22" s="435"/>
      <c r="AM22" s="590" t="s">
        <v>169</v>
      </c>
      <c r="AN22" s="591"/>
      <c r="AO22" s="591"/>
      <c r="AP22" s="591"/>
      <c r="AQ22" s="591"/>
      <c r="AR22" s="592"/>
      <c r="AS22" s="571" t="s">
        <v>166</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170</v>
      </c>
      <c r="AZ23" s="389"/>
      <c r="BA23" s="389"/>
      <c r="BB23" s="389"/>
      <c r="BC23" s="389"/>
      <c r="BD23" s="389"/>
      <c r="BE23" s="389"/>
      <c r="BF23" s="389"/>
      <c r="BG23" s="389"/>
      <c r="BH23" s="389"/>
      <c r="BI23" s="389"/>
      <c r="BJ23" s="389"/>
      <c r="BK23" s="389"/>
      <c r="BL23" s="389"/>
      <c r="BM23" s="390"/>
      <c r="BN23" s="428">
        <v>27707678</v>
      </c>
      <c r="BO23" s="429"/>
      <c r="BP23" s="429"/>
      <c r="BQ23" s="429"/>
      <c r="BR23" s="429"/>
      <c r="BS23" s="429"/>
      <c r="BT23" s="429"/>
      <c r="BU23" s="430"/>
      <c r="BV23" s="428">
        <v>27643512</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171</v>
      </c>
      <c r="F24" s="458"/>
      <c r="G24" s="458"/>
      <c r="H24" s="458"/>
      <c r="I24" s="458"/>
      <c r="J24" s="458"/>
      <c r="K24" s="459"/>
      <c r="L24" s="479">
        <v>1</v>
      </c>
      <c r="M24" s="480"/>
      <c r="N24" s="480"/>
      <c r="O24" s="480"/>
      <c r="P24" s="519"/>
      <c r="Q24" s="479">
        <v>7600</v>
      </c>
      <c r="R24" s="480"/>
      <c r="S24" s="480"/>
      <c r="T24" s="480"/>
      <c r="U24" s="480"/>
      <c r="V24" s="519"/>
      <c r="W24" s="578"/>
      <c r="X24" s="566"/>
      <c r="Y24" s="567"/>
      <c r="Z24" s="478" t="s">
        <v>172</v>
      </c>
      <c r="AA24" s="458"/>
      <c r="AB24" s="458"/>
      <c r="AC24" s="458"/>
      <c r="AD24" s="458"/>
      <c r="AE24" s="458"/>
      <c r="AF24" s="458"/>
      <c r="AG24" s="459"/>
      <c r="AH24" s="479">
        <v>370</v>
      </c>
      <c r="AI24" s="480"/>
      <c r="AJ24" s="480"/>
      <c r="AK24" s="480"/>
      <c r="AL24" s="519"/>
      <c r="AM24" s="479">
        <v>1158470</v>
      </c>
      <c r="AN24" s="480"/>
      <c r="AO24" s="480"/>
      <c r="AP24" s="480"/>
      <c r="AQ24" s="480"/>
      <c r="AR24" s="519"/>
      <c r="AS24" s="479">
        <v>3131</v>
      </c>
      <c r="AT24" s="480"/>
      <c r="AU24" s="480"/>
      <c r="AV24" s="480"/>
      <c r="AW24" s="480"/>
      <c r="AX24" s="481"/>
      <c r="AY24" s="598" t="s">
        <v>173</v>
      </c>
      <c r="AZ24" s="599"/>
      <c r="BA24" s="599"/>
      <c r="BB24" s="599"/>
      <c r="BC24" s="599"/>
      <c r="BD24" s="599"/>
      <c r="BE24" s="599"/>
      <c r="BF24" s="599"/>
      <c r="BG24" s="599"/>
      <c r="BH24" s="599"/>
      <c r="BI24" s="599"/>
      <c r="BJ24" s="599"/>
      <c r="BK24" s="599"/>
      <c r="BL24" s="599"/>
      <c r="BM24" s="600"/>
      <c r="BN24" s="428">
        <v>23998230</v>
      </c>
      <c r="BO24" s="429"/>
      <c r="BP24" s="429"/>
      <c r="BQ24" s="429"/>
      <c r="BR24" s="429"/>
      <c r="BS24" s="429"/>
      <c r="BT24" s="429"/>
      <c r="BU24" s="430"/>
      <c r="BV24" s="428">
        <v>23188867</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174</v>
      </c>
      <c r="F25" s="458"/>
      <c r="G25" s="458"/>
      <c r="H25" s="458"/>
      <c r="I25" s="458"/>
      <c r="J25" s="458"/>
      <c r="K25" s="459"/>
      <c r="L25" s="479">
        <v>1</v>
      </c>
      <c r="M25" s="480"/>
      <c r="N25" s="480"/>
      <c r="O25" s="480"/>
      <c r="P25" s="519"/>
      <c r="Q25" s="479">
        <v>6500</v>
      </c>
      <c r="R25" s="480"/>
      <c r="S25" s="480"/>
      <c r="T25" s="480"/>
      <c r="U25" s="480"/>
      <c r="V25" s="519"/>
      <c r="W25" s="578"/>
      <c r="X25" s="566"/>
      <c r="Y25" s="567"/>
      <c r="Z25" s="478" t="s">
        <v>175</v>
      </c>
      <c r="AA25" s="458"/>
      <c r="AB25" s="458"/>
      <c r="AC25" s="458"/>
      <c r="AD25" s="458"/>
      <c r="AE25" s="458"/>
      <c r="AF25" s="458"/>
      <c r="AG25" s="459"/>
      <c r="AH25" s="479" t="s">
        <v>138</v>
      </c>
      <c r="AI25" s="480"/>
      <c r="AJ25" s="480"/>
      <c r="AK25" s="480"/>
      <c r="AL25" s="519"/>
      <c r="AM25" s="479" t="s">
        <v>138</v>
      </c>
      <c r="AN25" s="480"/>
      <c r="AO25" s="480"/>
      <c r="AP25" s="480"/>
      <c r="AQ25" s="480"/>
      <c r="AR25" s="519"/>
      <c r="AS25" s="479" t="s">
        <v>176</v>
      </c>
      <c r="AT25" s="480"/>
      <c r="AU25" s="480"/>
      <c r="AV25" s="480"/>
      <c r="AW25" s="480"/>
      <c r="AX25" s="481"/>
      <c r="AY25" s="388" t="s">
        <v>177</v>
      </c>
      <c r="AZ25" s="389"/>
      <c r="BA25" s="389"/>
      <c r="BB25" s="389"/>
      <c r="BC25" s="389"/>
      <c r="BD25" s="389"/>
      <c r="BE25" s="389"/>
      <c r="BF25" s="389"/>
      <c r="BG25" s="389"/>
      <c r="BH25" s="389"/>
      <c r="BI25" s="389"/>
      <c r="BJ25" s="389"/>
      <c r="BK25" s="389"/>
      <c r="BL25" s="389"/>
      <c r="BM25" s="390"/>
      <c r="BN25" s="391">
        <v>3401725</v>
      </c>
      <c r="BO25" s="392"/>
      <c r="BP25" s="392"/>
      <c r="BQ25" s="392"/>
      <c r="BR25" s="392"/>
      <c r="BS25" s="392"/>
      <c r="BT25" s="392"/>
      <c r="BU25" s="393"/>
      <c r="BV25" s="391">
        <v>4054104</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178</v>
      </c>
      <c r="F26" s="458"/>
      <c r="G26" s="458"/>
      <c r="H26" s="458"/>
      <c r="I26" s="458"/>
      <c r="J26" s="458"/>
      <c r="K26" s="459"/>
      <c r="L26" s="479">
        <v>1</v>
      </c>
      <c r="M26" s="480"/>
      <c r="N26" s="480"/>
      <c r="O26" s="480"/>
      <c r="P26" s="519"/>
      <c r="Q26" s="479">
        <v>6200</v>
      </c>
      <c r="R26" s="480"/>
      <c r="S26" s="480"/>
      <c r="T26" s="480"/>
      <c r="U26" s="480"/>
      <c r="V26" s="519"/>
      <c r="W26" s="578"/>
      <c r="X26" s="566"/>
      <c r="Y26" s="567"/>
      <c r="Z26" s="478" t="s">
        <v>179</v>
      </c>
      <c r="AA26" s="588"/>
      <c r="AB26" s="588"/>
      <c r="AC26" s="588"/>
      <c r="AD26" s="588"/>
      <c r="AE26" s="588"/>
      <c r="AF26" s="588"/>
      <c r="AG26" s="589"/>
      <c r="AH26" s="479">
        <v>12</v>
      </c>
      <c r="AI26" s="480"/>
      <c r="AJ26" s="480"/>
      <c r="AK26" s="480"/>
      <c r="AL26" s="519"/>
      <c r="AM26" s="479">
        <v>36336</v>
      </c>
      <c r="AN26" s="480"/>
      <c r="AO26" s="480"/>
      <c r="AP26" s="480"/>
      <c r="AQ26" s="480"/>
      <c r="AR26" s="519"/>
      <c r="AS26" s="479">
        <v>3028</v>
      </c>
      <c r="AT26" s="480"/>
      <c r="AU26" s="480"/>
      <c r="AV26" s="480"/>
      <c r="AW26" s="480"/>
      <c r="AX26" s="481"/>
      <c r="AY26" s="431" t="s">
        <v>180</v>
      </c>
      <c r="AZ26" s="432"/>
      <c r="BA26" s="432"/>
      <c r="BB26" s="432"/>
      <c r="BC26" s="432"/>
      <c r="BD26" s="432"/>
      <c r="BE26" s="432"/>
      <c r="BF26" s="432"/>
      <c r="BG26" s="432"/>
      <c r="BH26" s="432"/>
      <c r="BI26" s="432"/>
      <c r="BJ26" s="432"/>
      <c r="BK26" s="432"/>
      <c r="BL26" s="432"/>
      <c r="BM26" s="433"/>
      <c r="BN26" s="428" t="s">
        <v>176</v>
      </c>
      <c r="BO26" s="429"/>
      <c r="BP26" s="429"/>
      <c r="BQ26" s="429"/>
      <c r="BR26" s="429"/>
      <c r="BS26" s="429"/>
      <c r="BT26" s="429"/>
      <c r="BU26" s="430"/>
      <c r="BV26" s="428" t="s">
        <v>129</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181</v>
      </c>
      <c r="F27" s="458"/>
      <c r="G27" s="458"/>
      <c r="H27" s="458"/>
      <c r="I27" s="458"/>
      <c r="J27" s="458"/>
      <c r="K27" s="459"/>
      <c r="L27" s="479">
        <v>1</v>
      </c>
      <c r="M27" s="480"/>
      <c r="N27" s="480"/>
      <c r="O27" s="480"/>
      <c r="P27" s="519"/>
      <c r="Q27" s="479">
        <v>4400</v>
      </c>
      <c r="R27" s="480"/>
      <c r="S27" s="480"/>
      <c r="T27" s="480"/>
      <c r="U27" s="480"/>
      <c r="V27" s="519"/>
      <c r="W27" s="578"/>
      <c r="X27" s="566"/>
      <c r="Y27" s="567"/>
      <c r="Z27" s="478" t="s">
        <v>182</v>
      </c>
      <c r="AA27" s="458"/>
      <c r="AB27" s="458"/>
      <c r="AC27" s="458"/>
      <c r="AD27" s="458"/>
      <c r="AE27" s="458"/>
      <c r="AF27" s="458"/>
      <c r="AG27" s="459"/>
      <c r="AH27" s="479">
        <v>20</v>
      </c>
      <c r="AI27" s="480"/>
      <c r="AJ27" s="480"/>
      <c r="AK27" s="480"/>
      <c r="AL27" s="519"/>
      <c r="AM27" s="479">
        <v>72187</v>
      </c>
      <c r="AN27" s="480"/>
      <c r="AO27" s="480"/>
      <c r="AP27" s="480"/>
      <c r="AQ27" s="480"/>
      <c r="AR27" s="519"/>
      <c r="AS27" s="479">
        <v>3609</v>
      </c>
      <c r="AT27" s="480"/>
      <c r="AU27" s="480"/>
      <c r="AV27" s="480"/>
      <c r="AW27" s="480"/>
      <c r="AX27" s="481"/>
      <c r="AY27" s="520" t="s">
        <v>183</v>
      </c>
      <c r="AZ27" s="521"/>
      <c r="BA27" s="521"/>
      <c r="BB27" s="521"/>
      <c r="BC27" s="521"/>
      <c r="BD27" s="521"/>
      <c r="BE27" s="521"/>
      <c r="BF27" s="521"/>
      <c r="BG27" s="521"/>
      <c r="BH27" s="521"/>
      <c r="BI27" s="521"/>
      <c r="BJ27" s="521"/>
      <c r="BK27" s="521"/>
      <c r="BL27" s="521"/>
      <c r="BM27" s="522"/>
      <c r="BN27" s="601">
        <v>523138</v>
      </c>
      <c r="BO27" s="602"/>
      <c r="BP27" s="602"/>
      <c r="BQ27" s="602"/>
      <c r="BR27" s="602"/>
      <c r="BS27" s="602"/>
      <c r="BT27" s="602"/>
      <c r="BU27" s="603"/>
      <c r="BV27" s="601">
        <v>523061</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184</v>
      </c>
      <c r="F28" s="458"/>
      <c r="G28" s="458"/>
      <c r="H28" s="458"/>
      <c r="I28" s="458"/>
      <c r="J28" s="458"/>
      <c r="K28" s="459"/>
      <c r="L28" s="479">
        <v>1</v>
      </c>
      <c r="M28" s="480"/>
      <c r="N28" s="480"/>
      <c r="O28" s="480"/>
      <c r="P28" s="519"/>
      <c r="Q28" s="479">
        <v>3800</v>
      </c>
      <c r="R28" s="480"/>
      <c r="S28" s="480"/>
      <c r="T28" s="480"/>
      <c r="U28" s="480"/>
      <c r="V28" s="519"/>
      <c r="W28" s="578"/>
      <c r="X28" s="566"/>
      <c r="Y28" s="567"/>
      <c r="Z28" s="478" t="s">
        <v>185</v>
      </c>
      <c r="AA28" s="458"/>
      <c r="AB28" s="458"/>
      <c r="AC28" s="458"/>
      <c r="AD28" s="458"/>
      <c r="AE28" s="458"/>
      <c r="AF28" s="458"/>
      <c r="AG28" s="459"/>
      <c r="AH28" s="479" t="s">
        <v>176</v>
      </c>
      <c r="AI28" s="480"/>
      <c r="AJ28" s="480"/>
      <c r="AK28" s="480"/>
      <c r="AL28" s="519"/>
      <c r="AM28" s="479" t="s">
        <v>129</v>
      </c>
      <c r="AN28" s="480"/>
      <c r="AO28" s="480"/>
      <c r="AP28" s="480"/>
      <c r="AQ28" s="480"/>
      <c r="AR28" s="519"/>
      <c r="AS28" s="479" t="s">
        <v>128</v>
      </c>
      <c r="AT28" s="480"/>
      <c r="AU28" s="480"/>
      <c r="AV28" s="480"/>
      <c r="AW28" s="480"/>
      <c r="AX28" s="481"/>
      <c r="AY28" s="604" t="s">
        <v>186</v>
      </c>
      <c r="AZ28" s="605"/>
      <c r="BA28" s="605"/>
      <c r="BB28" s="606"/>
      <c r="BC28" s="388" t="s">
        <v>48</v>
      </c>
      <c r="BD28" s="389"/>
      <c r="BE28" s="389"/>
      <c r="BF28" s="389"/>
      <c r="BG28" s="389"/>
      <c r="BH28" s="389"/>
      <c r="BI28" s="389"/>
      <c r="BJ28" s="389"/>
      <c r="BK28" s="389"/>
      <c r="BL28" s="389"/>
      <c r="BM28" s="390"/>
      <c r="BN28" s="391">
        <v>1692767</v>
      </c>
      <c r="BO28" s="392"/>
      <c r="BP28" s="392"/>
      <c r="BQ28" s="392"/>
      <c r="BR28" s="392"/>
      <c r="BS28" s="392"/>
      <c r="BT28" s="392"/>
      <c r="BU28" s="393"/>
      <c r="BV28" s="391">
        <v>1200568</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187</v>
      </c>
      <c r="F29" s="458"/>
      <c r="G29" s="458"/>
      <c r="H29" s="458"/>
      <c r="I29" s="458"/>
      <c r="J29" s="458"/>
      <c r="K29" s="459"/>
      <c r="L29" s="479">
        <v>16</v>
      </c>
      <c r="M29" s="480"/>
      <c r="N29" s="480"/>
      <c r="O29" s="480"/>
      <c r="P29" s="519"/>
      <c r="Q29" s="479">
        <v>3500</v>
      </c>
      <c r="R29" s="480"/>
      <c r="S29" s="480"/>
      <c r="T29" s="480"/>
      <c r="U29" s="480"/>
      <c r="V29" s="519"/>
      <c r="W29" s="579"/>
      <c r="X29" s="580"/>
      <c r="Y29" s="581"/>
      <c r="Z29" s="478" t="s">
        <v>188</v>
      </c>
      <c r="AA29" s="458"/>
      <c r="AB29" s="458"/>
      <c r="AC29" s="458"/>
      <c r="AD29" s="458"/>
      <c r="AE29" s="458"/>
      <c r="AF29" s="458"/>
      <c r="AG29" s="459"/>
      <c r="AH29" s="479">
        <v>390</v>
      </c>
      <c r="AI29" s="480"/>
      <c r="AJ29" s="480"/>
      <c r="AK29" s="480"/>
      <c r="AL29" s="519"/>
      <c r="AM29" s="479">
        <v>1230657</v>
      </c>
      <c r="AN29" s="480"/>
      <c r="AO29" s="480"/>
      <c r="AP29" s="480"/>
      <c r="AQ29" s="480"/>
      <c r="AR29" s="519"/>
      <c r="AS29" s="479">
        <v>3156</v>
      </c>
      <c r="AT29" s="480"/>
      <c r="AU29" s="480"/>
      <c r="AV29" s="480"/>
      <c r="AW29" s="480"/>
      <c r="AX29" s="481"/>
      <c r="AY29" s="607"/>
      <c r="AZ29" s="608"/>
      <c r="BA29" s="608"/>
      <c r="BB29" s="609"/>
      <c r="BC29" s="462" t="s">
        <v>189</v>
      </c>
      <c r="BD29" s="463"/>
      <c r="BE29" s="463"/>
      <c r="BF29" s="463"/>
      <c r="BG29" s="463"/>
      <c r="BH29" s="463"/>
      <c r="BI29" s="463"/>
      <c r="BJ29" s="463"/>
      <c r="BK29" s="463"/>
      <c r="BL29" s="463"/>
      <c r="BM29" s="464"/>
      <c r="BN29" s="428">
        <v>240669</v>
      </c>
      <c r="BO29" s="429"/>
      <c r="BP29" s="429"/>
      <c r="BQ29" s="429"/>
      <c r="BR29" s="429"/>
      <c r="BS29" s="429"/>
      <c r="BT29" s="429"/>
      <c r="BU29" s="430"/>
      <c r="BV29" s="428">
        <v>190543</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190</v>
      </c>
      <c r="X30" s="586"/>
      <c r="Y30" s="586"/>
      <c r="Z30" s="586"/>
      <c r="AA30" s="586"/>
      <c r="AB30" s="586"/>
      <c r="AC30" s="586"/>
      <c r="AD30" s="586"/>
      <c r="AE30" s="586"/>
      <c r="AF30" s="586"/>
      <c r="AG30" s="587"/>
      <c r="AH30" s="544">
        <v>99.5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2180817</v>
      </c>
      <c r="BO30" s="602"/>
      <c r="BP30" s="602"/>
      <c r="BQ30" s="602"/>
      <c r="BR30" s="602"/>
      <c r="BS30" s="602"/>
      <c r="BT30" s="602"/>
      <c r="BU30" s="603"/>
      <c r="BV30" s="601">
        <v>2108165</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197</v>
      </c>
      <c r="D33" s="452"/>
      <c r="E33" s="417" t="s">
        <v>198</v>
      </c>
      <c r="F33" s="417"/>
      <c r="G33" s="417"/>
      <c r="H33" s="417"/>
      <c r="I33" s="417"/>
      <c r="J33" s="417"/>
      <c r="K33" s="417"/>
      <c r="L33" s="417"/>
      <c r="M33" s="417"/>
      <c r="N33" s="417"/>
      <c r="O33" s="417"/>
      <c r="P33" s="417"/>
      <c r="Q33" s="417"/>
      <c r="R33" s="417"/>
      <c r="S33" s="417"/>
      <c r="T33" s="215"/>
      <c r="U33" s="452" t="s">
        <v>199</v>
      </c>
      <c r="V33" s="452"/>
      <c r="W33" s="417" t="s">
        <v>200</v>
      </c>
      <c r="X33" s="417"/>
      <c r="Y33" s="417"/>
      <c r="Z33" s="417"/>
      <c r="AA33" s="417"/>
      <c r="AB33" s="417"/>
      <c r="AC33" s="417"/>
      <c r="AD33" s="417"/>
      <c r="AE33" s="417"/>
      <c r="AF33" s="417"/>
      <c r="AG33" s="417"/>
      <c r="AH33" s="417"/>
      <c r="AI33" s="417"/>
      <c r="AJ33" s="417"/>
      <c r="AK33" s="417"/>
      <c r="AL33" s="215"/>
      <c r="AM33" s="452" t="s">
        <v>199</v>
      </c>
      <c r="AN33" s="452"/>
      <c r="AO33" s="417" t="s">
        <v>201</v>
      </c>
      <c r="AP33" s="417"/>
      <c r="AQ33" s="417"/>
      <c r="AR33" s="417"/>
      <c r="AS33" s="417"/>
      <c r="AT33" s="417"/>
      <c r="AU33" s="417"/>
      <c r="AV33" s="417"/>
      <c r="AW33" s="417"/>
      <c r="AX33" s="417"/>
      <c r="AY33" s="417"/>
      <c r="AZ33" s="417"/>
      <c r="BA33" s="417"/>
      <c r="BB33" s="417"/>
      <c r="BC33" s="417"/>
      <c r="BD33" s="216"/>
      <c r="BE33" s="417" t="s">
        <v>202</v>
      </c>
      <c r="BF33" s="417"/>
      <c r="BG33" s="417" t="s">
        <v>203</v>
      </c>
      <c r="BH33" s="417"/>
      <c r="BI33" s="417"/>
      <c r="BJ33" s="417"/>
      <c r="BK33" s="417"/>
      <c r="BL33" s="417"/>
      <c r="BM33" s="417"/>
      <c r="BN33" s="417"/>
      <c r="BO33" s="417"/>
      <c r="BP33" s="417"/>
      <c r="BQ33" s="417"/>
      <c r="BR33" s="417"/>
      <c r="BS33" s="417"/>
      <c r="BT33" s="417"/>
      <c r="BU33" s="417"/>
      <c r="BV33" s="216"/>
      <c r="BW33" s="452" t="s">
        <v>202</v>
      </c>
      <c r="BX33" s="452"/>
      <c r="BY33" s="417" t="s">
        <v>204</v>
      </c>
      <c r="BZ33" s="417"/>
      <c r="CA33" s="417"/>
      <c r="CB33" s="417"/>
      <c r="CC33" s="417"/>
      <c r="CD33" s="417"/>
      <c r="CE33" s="417"/>
      <c r="CF33" s="417"/>
      <c r="CG33" s="417"/>
      <c r="CH33" s="417"/>
      <c r="CI33" s="417"/>
      <c r="CJ33" s="417"/>
      <c r="CK33" s="417"/>
      <c r="CL33" s="417"/>
      <c r="CM33" s="417"/>
      <c r="CN33" s="215"/>
      <c r="CO33" s="452" t="s">
        <v>199</v>
      </c>
      <c r="CP33" s="452"/>
      <c r="CQ33" s="417" t="s">
        <v>205</v>
      </c>
      <c r="CR33" s="417"/>
      <c r="CS33" s="417"/>
      <c r="CT33" s="417"/>
      <c r="CU33" s="417"/>
      <c r="CV33" s="417"/>
      <c r="CW33" s="417"/>
      <c r="CX33" s="417"/>
      <c r="CY33" s="417"/>
      <c r="CZ33" s="417"/>
      <c r="DA33" s="417"/>
      <c r="DB33" s="417"/>
      <c r="DC33" s="417"/>
      <c r="DD33" s="417"/>
      <c r="DE33" s="417"/>
      <c r="DF33" s="215"/>
      <c r="DG33" s="613" t="s">
        <v>206</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IF('各会計、関係団体の財政状況及び健全化判断比率'!B33="","",'各会計、関係団体の財政状況及び健全化判断比率'!B33)</f>
        <v>水道事業会計</v>
      </c>
      <c r="AP34" s="615"/>
      <c r="AQ34" s="615"/>
      <c r="AR34" s="615"/>
      <c r="AS34" s="615"/>
      <c r="AT34" s="615"/>
      <c r="AU34" s="615"/>
      <c r="AV34" s="615"/>
      <c r="AW34" s="615"/>
      <c r="AX34" s="615"/>
      <c r="AY34" s="615"/>
      <c r="AZ34" s="615"/>
      <c r="BA34" s="615"/>
      <c r="BB34" s="615"/>
      <c r="BC34" s="615"/>
      <c r="BD34" s="213"/>
      <c r="BE34" s="614" t="str">
        <f>IF(BG34="","",MAX(C34:D43,U34:V43,AM34:AN43)+1)</f>
        <v/>
      </c>
      <c r="BF34" s="614"/>
      <c r="BG34" s="615"/>
      <c r="BH34" s="615"/>
      <c r="BI34" s="615"/>
      <c r="BJ34" s="615"/>
      <c r="BK34" s="615"/>
      <c r="BL34" s="615"/>
      <c r="BM34" s="615"/>
      <c r="BN34" s="615"/>
      <c r="BO34" s="615"/>
      <c r="BP34" s="615"/>
      <c r="BQ34" s="615"/>
      <c r="BR34" s="615"/>
      <c r="BS34" s="615"/>
      <c r="BT34" s="615"/>
      <c r="BU34" s="615"/>
      <c r="BV34" s="213"/>
      <c r="BW34" s="614">
        <f>IF(BY34="","",MAX(C34:D43,U34:V43,AM34:AN43,BE34:BF43)+1)</f>
        <v>9</v>
      </c>
      <c r="BX34" s="614"/>
      <c r="BY34" s="615" t="str">
        <f>IF('各会計、関係団体の財政状況及び健全化判断比率'!B68="","",'各会計、関係団体の財政状況及び健全化判断比率'!B68)</f>
        <v>滋賀県市町村職員退職手当組合　一般会計</v>
      </c>
      <c r="BZ34" s="615"/>
      <c r="CA34" s="615"/>
      <c r="CB34" s="615"/>
      <c r="CC34" s="615"/>
      <c r="CD34" s="615"/>
      <c r="CE34" s="615"/>
      <c r="CF34" s="615"/>
      <c r="CG34" s="615"/>
      <c r="CH34" s="615"/>
      <c r="CI34" s="615"/>
      <c r="CJ34" s="615"/>
      <c r="CK34" s="615"/>
      <c r="CL34" s="615"/>
      <c r="CM34" s="615"/>
      <c r="CN34" s="213"/>
      <c r="CO34" s="614">
        <f>IF(CQ34="","",MAX(C34:D43,U34:V43,AM34:AN43,BE34:BF43,BW34:BX43)+1)</f>
        <v>17</v>
      </c>
      <c r="CP34" s="614"/>
      <c r="CQ34" s="615" t="str">
        <f>IF('各会計、関係団体の財政状況及び健全化判断比率'!BS7="","",'各会計、関係団体の財政状況及び健全化判断比率'!BS7)</f>
        <v>湖南市文化体育振興事業団</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国民健康保険診療所特別会計</v>
      </c>
      <c r="X35" s="615"/>
      <c r="Y35" s="615"/>
      <c r="Z35" s="615"/>
      <c r="AA35" s="615"/>
      <c r="AB35" s="615"/>
      <c r="AC35" s="615"/>
      <c r="AD35" s="615"/>
      <c r="AE35" s="615"/>
      <c r="AF35" s="615"/>
      <c r="AG35" s="615"/>
      <c r="AH35" s="615"/>
      <c r="AI35" s="615"/>
      <c r="AJ35" s="615"/>
      <c r="AK35" s="615"/>
      <c r="AL35" s="213"/>
      <c r="AM35" s="614">
        <f t="shared" ref="AM35:AM43" si="0">IF(AO35="","",AM34+1)</f>
        <v>8</v>
      </c>
      <c r="AN35" s="614"/>
      <c r="AO35" s="615" t="str">
        <f>IF('各会計、関係団体の財政状況及び健全化判断比率'!B34="","",'各会計、関係団体の財政状況及び健全化判断比率'!B34)</f>
        <v>下水道事業会計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10</v>
      </c>
      <c r="BX35" s="614"/>
      <c r="BY35" s="615" t="str">
        <f>IF('各会計、関係団体の財政状況及び健全化判断比率'!B69="","",'各会計、関係団体の財政状況及び健全化判断比率'!B69)</f>
        <v>公立甲賀病院組合　一般会計</v>
      </c>
      <c r="BZ35" s="615"/>
      <c r="CA35" s="615"/>
      <c r="CB35" s="615"/>
      <c r="CC35" s="615"/>
      <c r="CD35" s="615"/>
      <c r="CE35" s="615"/>
      <c r="CF35" s="615"/>
      <c r="CG35" s="615"/>
      <c r="CH35" s="615"/>
      <c r="CI35" s="615"/>
      <c r="CJ35" s="615"/>
      <c r="CK35" s="615"/>
      <c r="CL35" s="615"/>
      <c r="CM35" s="615"/>
      <c r="CN35" s="213"/>
      <c r="CO35" s="614">
        <f t="shared" ref="CO35:CO43" si="3">IF(CQ35="","",CO34+1)</f>
        <v>18</v>
      </c>
      <c r="CP35" s="614"/>
      <c r="CQ35" s="615" t="str">
        <f>IF('各会計、関係団体の財政状況及び健全化判断比率'!BS8="","",'各会計、関係団体の財政状況及び健全化判断比率'!BS8)</f>
        <v>石部公共サービス株式会社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介護保険特別会計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11</v>
      </c>
      <c r="BX36" s="614"/>
      <c r="BY36" s="615" t="str">
        <f>IF('各会計、関係団体の財政状況及び健全化判断比率'!B70="","",'各会計、関係団体の財政状況及び健全化判断比率'!B70)</f>
        <v>公立甲賀病院組合　病院事業会計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後期高齢者医療特別会計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12</v>
      </c>
      <c r="BX37" s="614"/>
      <c r="BY37" s="615" t="str">
        <f>IF('各会計、関係団体の財政状況及び健全化判断比率'!B71="","",'各会計、関係団体の財政状況及び健全化判断比率'!B71)</f>
        <v>滋賀県市町村交通災害共済組合　一般会計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f t="shared" si="4"/>
        <v>6</v>
      </c>
      <c r="V38" s="614"/>
      <c r="W38" s="615" t="str">
        <f>IF('各会計、関係団体の財政状況及び健全化判断比率'!B32="","",'各会計、関係団体の財政状況及び健全化判断比率'!B32)</f>
        <v>訪問看護ステーション事業特別会計</v>
      </c>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13</v>
      </c>
      <c r="BX38" s="614"/>
      <c r="BY38" s="615" t="str">
        <f>IF('各会計、関係団体の財政状況及び健全化判断比率'!B72="","",'各会計、関係団体の財政状況及び健全化判断比率'!B72)</f>
        <v>甲賀広域行政組合　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14</v>
      </c>
      <c r="BX39" s="614"/>
      <c r="BY39" s="615" t="str">
        <f>IF('各会計、関係団体の財政状況及び健全化判断比率'!B73="","",'各会計、関係団体の財政状況及び健全化判断比率'!B73)</f>
        <v>滋賀県市町村職員研修センター　一般会計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15</v>
      </c>
      <c r="BX40" s="614"/>
      <c r="BY40" s="615" t="str">
        <f>IF('各会計、関係団体の財政状況及び健全化判断比率'!B74="","",'各会計、関係団体の財政状況及び健全化判断比率'!B74)</f>
        <v>滋賀県後期高齢者医療広域連合　一般会計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16</v>
      </c>
      <c r="BX41" s="614"/>
      <c r="BY41" s="615" t="str">
        <f>IF('各会計、関係団体の財政状況及び健全化判断比率'!B75="","",'各会計、関係団体の財政状況及び健全化判断比率'!B75)</f>
        <v>滋賀県後期高齢者医療広域連合　後期高齢者医療特別会計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DoEjsHlMa1FD37YqVjMoTBYJu0UUM3PBtlW3LCV/VvcseSHOQd2l1urAMm14QIjLFThYuiKX53x7sdQB6Owqw==" saltValue="ffX+HQo4LFFdyjJoe7fAL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06" t="s">
        <v>569</v>
      </c>
      <c r="D34" s="1206"/>
      <c r="E34" s="1207"/>
      <c r="F34" s="32">
        <v>6.78</v>
      </c>
      <c r="G34" s="33">
        <v>6.51</v>
      </c>
      <c r="H34" s="33">
        <v>7.52</v>
      </c>
      <c r="I34" s="33">
        <v>8.42</v>
      </c>
      <c r="J34" s="34">
        <v>8.6199999999999992</v>
      </c>
      <c r="K34" s="22"/>
      <c r="L34" s="22"/>
      <c r="M34" s="22"/>
      <c r="N34" s="22"/>
      <c r="O34" s="22"/>
      <c r="P34" s="22"/>
    </row>
    <row r="35" spans="1:16" ht="39" customHeight="1" x14ac:dyDescent="0.15">
      <c r="A35" s="22"/>
      <c r="B35" s="35"/>
      <c r="C35" s="1200" t="s">
        <v>570</v>
      </c>
      <c r="D35" s="1201"/>
      <c r="E35" s="1202"/>
      <c r="F35" s="36">
        <v>2.98</v>
      </c>
      <c r="G35" s="37">
        <v>2.76</v>
      </c>
      <c r="H35" s="37">
        <v>2.4900000000000002</v>
      </c>
      <c r="I35" s="37">
        <v>2.14</v>
      </c>
      <c r="J35" s="38">
        <v>2.2000000000000002</v>
      </c>
      <c r="K35" s="22"/>
      <c r="L35" s="22"/>
      <c r="M35" s="22"/>
      <c r="N35" s="22"/>
      <c r="O35" s="22"/>
      <c r="P35" s="22"/>
    </row>
    <row r="36" spans="1:16" ht="39" customHeight="1" x14ac:dyDescent="0.15">
      <c r="A36" s="22"/>
      <c r="B36" s="35"/>
      <c r="C36" s="1200" t="s">
        <v>571</v>
      </c>
      <c r="D36" s="1201"/>
      <c r="E36" s="1202"/>
      <c r="F36" s="36">
        <v>2.66</v>
      </c>
      <c r="G36" s="37">
        <v>1.06</v>
      </c>
      <c r="H36" s="37">
        <v>0.88</v>
      </c>
      <c r="I36" s="37">
        <v>1.68</v>
      </c>
      <c r="J36" s="38">
        <v>0.87</v>
      </c>
      <c r="K36" s="22"/>
      <c r="L36" s="22"/>
      <c r="M36" s="22"/>
      <c r="N36" s="22"/>
      <c r="O36" s="22"/>
      <c r="P36" s="22"/>
    </row>
    <row r="37" spans="1:16" ht="39" customHeight="1" x14ac:dyDescent="0.15">
      <c r="A37" s="22"/>
      <c r="B37" s="35"/>
      <c r="C37" s="1200" t="s">
        <v>572</v>
      </c>
      <c r="D37" s="1201"/>
      <c r="E37" s="1202"/>
      <c r="F37" s="36" t="s">
        <v>518</v>
      </c>
      <c r="G37" s="37" t="s">
        <v>518</v>
      </c>
      <c r="H37" s="37">
        <v>0.48</v>
      </c>
      <c r="I37" s="37">
        <v>0.43</v>
      </c>
      <c r="J37" s="38">
        <v>0.76</v>
      </c>
      <c r="K37" s="22"/>
      <c r="L37" s="22"/>
      <c r="M37" s="22"/>
      <c r="N37" s="22"/>
      <c r="O37" s="22"/>
      <c r="P37" s="22"/>
    </row>
    <row r="38" spans="1:16" ht="39" customHeight="1" x14ac:dyDescent="0.15">
      <c r="A38" s="22"/>
      <c r="B38" s="35"/>
      <c r="C38" s="1200" t="s">
        <v>573</v>
      </c>
      <c r="D38" s="1201"/>
      <c r="E38" s="1202"/>
      <c r="F38" s="36">
        <v>0.22</v>
      </c>
      <c r="G38" s="37">
        <v>0.22</v>
      </c>
      <c r="H38" s="37">
        <v>0.15</v>
      </c>
      <c r="I38" s="37">
        <v>0.13</v>
      </c>
      <c r="J38" s="38">
        <v>0.17</v>
      </c>
      <c r="K38" s="22"/>
      <c r="L38" s="22"/>
      <c r="M38" s="22"/>
      <c r="N38" s="22"/>
      <c r="O38" s="22"/>
      <c r="P38" s="22"/>
    </row>
    <row r="39" spans="1:16" ht="39" customHeight="1" x14ac:dyDescent="0.15">
      <c r="A39" s="22"/>
      <c r="B39" s="35"/>
      <c r="C39" s="1200" t="s">
        <v>574</v>
      </c>
      <c r="D39" s="1201"/>
      <c r="E39" s="1202"/>
      <c r="F39" s="36">
        <v>0.56999999999999995</v>
      </c>
      <c r="G39" s="37">
        <v>0.26</v>
      </c>
      <c r="H39" s="37">
        <v>0.63</v>
      </c>
      <c r="I39" s="37">
        <v>0.44</v>
      </c>
      <c r="J39" s="38">
        <v>7.0000000000000007E-2</v>
      </c>
      <c r="K39" s="22"/>
      <c r="L39" s="22"/>
      <c r="M39" s="22"/>
      <c r="N39" s="22"/>
      <c r="O39" s="22"/>
      <c r="P39" s="22"/>
    </row>
    <row r="40" spans="1:16" ht="39" customHeight="1" x14ac:dyDescent="0.15">
      <c r="A40" s="22"/>
      <c r="B40" s="35"/>
      <c r="C40" s="1200" t="s">
        <v>575</v>
      </c>
      <c r="D40" s="1201"/>
      <c r="E40" s="1202"/>
      <c r="F40" s="36">
        <v>0.09</v>
      </c>
      <c r="G40" s="37">
        <v>0.09</v>
      </c>
      <c r="H40" s="37">
        <v>0.08</v>
      </c>
      <c r="I40" s="37">
        <v>0.08</v>
      </c>
      <c r="J40" s="38">
        <v>0.06</v>
      </c>
      <c r="K40" s="22"/>
      <c r="L40" s="22"/>
      <c r="M40" s="22"/>
      <c r="N40" s="22"/>
      <c r="O40" s="22"/>
      <c r="P40" s="22"/>
    </row>
    <row r="41" spans="1:16" ht="39" customHeight="1" x14ac:dyDescent="0.15">
      <c r="A41" s="22"/>
      <c r="B41" s="35"/>
      <c r="C41" s="1200" t="s">
        <v>576</v>
      </c>
      <c r="D41" s="1201"/>
      <c r="E41" s="1202"/>
      <c r="F41" s="36" t="s">
        <v>577</v>
      </c>
      <c r="G41" s="37" t="s">
        <v>578</v>
      </c>
      <c r="H41" s="37">
        <v>0</v>
      </c>
      <c r="I41" s="37">
        <v>0</v>
      </c>
      <c r="J41" s="38">
        <v>0</v>
      </c>
      <c r="K41" s="22"/>
      <c r="L41" s="22"/>
      <c r="M41" s="22"/>
      <c r="N41" s="22"/>
      <c r="O41" s="22"/>
      <c r="P41" s="22"/>
    </row>
    <row r="42" spans="1:16" ht="39" customHeight="1" x14ac:dyDescent="0.15">
      <c r="A42" s="22"/>
      <c r="B42" s="39"/>
      <c r="C42" s="1200" t="s">
        <v>579</v>
      </c>
      <c r="D42" s="1201"/>
      <c r="E42" s="1202"/>
      <c r="F42" s="36" t="s">
        <v>580</v>
      </c>
      <c r="G42" s="37" t="s">
        <v>518</v>
      </c>
      <c r="H42" s="37" t="s">
        <v>518</v>
      </c>
      <c r="I42" s="37" t="s">
        <v>518</v>
      </c>
      <c r="J42" s="38" t="s">
        <v>518</v>
      </c>
      <c r="K42" s="22"/>
      <c r="L42" s="22"/>
      <c r="M42" s="22"/>
      <c r="N42" s="22"/>
      <c r="O42" s="22"/>
      <c r="P42" s="22"/>
    </row>
    <row r="43" spans="1:16" ht="39" customHeight="1" thickBot="1" x14ac:dyDescent="0.2">
      <c r="A43" s="22"/>
      <c r="B43" s="40"/>
      <c r="C43" s="1203" t="s">
        <v>581</v>
      </c>
      <c r="D43" s="1204"/>
      <c r="E43" s="1205"/>
      <c r="F43" s="41">
        <v>0.55000000000000004</v>
      </c>
      <c r="G43" s="42">
        <v>1.0900000000000001</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OYg9hsaY83qTiPhdBAHjdEN4XNqCoO8xbJl428YwOykhvdCrnropcLVyXu33JHcUFmDfutZTJX0BUz1k9OR2w==" saltValue="i1JpWtqn0VfZOW/pY3h9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2391</v>
      </c>
      <c r="L45" s="60">
        <v>2295</v>
      </c>
      <c r="M45" s="60">
        <v>2273</v>
      </c>
      <c r="N45" s="60">
        <v>2397</v>
      </c>
      <c r="O45" s="61">
        <v>2529</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518</v>
      </c>
      <c r="L46" s="64" t="s">
        <v>518</v>
      </c>
      <c r="M46" s="64" t="s">
        <v>518</v>
      </c>
      <c r="N46" s="64" t="s">
        <v>518</v>
      </c>
      <c r="O46" s="65" t="s">
        <v>518</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518</v>
      </c>
      <c r="L47" s="64" t="s">
        <v>518</v>
      </c>
      <c r="M47" s="64" t="s">
        <v>518</v>
      </c>
      <c r="N47" s="64" t="s">
        <v>518</v>
      </c>
      <c r="O47" s="65" t="s">
        <v>518</v>
      </c>
      <c r="P47" s="48"/>
      <c r="Q47" s="48"/>
      <c r="R47" s="48"/>
      <c r="S47" s="48"/>
      <c r="T47" s="48"/>
      <c r="U47" s="48"/>
    </row>
    <row r="48" spans="1:21" ht="30.75" customHeight="1" x14ac:dyDescent="0.15">
      <c r="A48" s="48"/>
      <c r="B48" s="1210"/>
      <c r="C48" s="1211"/>
      <c r="D48" s="62"/>
      <c r="E48" s="1216" t="s">
        <v>15</v>
      </c>
      <c r="F48" s="1216"/>
      <c r="G48" s="1216"/>
      <c r="H48" s="1216"/>
      <c r="I48" s="1216"/>
      <c r="J48" s="1217"/>
      <c r="K48" s="63">
        <v>607</v>
      </c>
      <c r="L48" s="64">
        <v>610</v>
      </c>
      <c r="M48" s="64">
        <v>447</v>
      </c>
      <c r="N48" s="64">
        <v>486</v>
      </c>
      <c r="O48" s="65">
        <v>420</v>
      </c>
      <c r="P48" s="48"/>
      <c r="Q48" s="48"/>
      <c r="R48" s="48"/>
      <c r="S48" s="48"/>
      <c r="T48" s="48"/>
      <c r="U48" s="48"/>
    </row>
    <row r="49" spans="1:21" ht="30.75" customHeight="1" x14ac:dyDescent="0.15">
      <c r="A49" s="48"/>
      <c r="B49" s="1210"/>
      <c r="C49" s="1211"/>
      <c r="D49" s="62"/>
      <c r="E49" s="1216" t="s">
        <v>16</v>
      </c>
      <c r="F49" s="1216"/>
      <c r="G49" s="1216"/>
      <c r="H49" s="1216"/>
      <c r="I49" s="1216"/>
      <c r="J49" s="1217"/>
      <c r="K49" s="63">
        <v>244</v>
      </c>
      <c r="L49" s="64">
        <v>242</v>
      </c>
      <c r="M49" s="64">
        <v>283</v>
      </c>
      <c r="N49" s="64">
        <v>289</v>
      </c>
      <c r="O49" s="65">
        <v>234</v>
      </c>
      <c r="P49" s="48"/>
      <c r="Q49" s="48"/>
      <c r="R49" s="48"/>
      <c r="S49" s="48"/>
      <c r="T49" s="48"/>
      <c r="U49" s="48"/>
    </row>
    <row r="50" spans="1:21" ht="30.75" customHeight="1" x14ac:dyDescent="0.15">
      <c r="A50" s="48"/>
      <c r="B50" s="1210"/>
      <c r="C50" s="1211"/>
      <c r="D50" s="62"/>
      <c r="E50" s="1216" t="s">
        <v>17</v>
      </c>
      <c r="F50" s="1216"/>
      <c r="G50" s="1216"/>
      <c r="H50" s="1216"/>
      <c r="I50" s="1216"/>
      <c r="J50" s="1217"/>
      <c r="K50" s="63">
        <v>5</v>
      </c>
      <c r="L50" s="64" t="s">
        <v>518</v>
      </c>
      <c r="M50" s="64" t="s">
        <v>518</v>
      </c>
      <c r="N50" s="64" t="s">
        <v>518</v>
      </c>
      <c r="O50" s="65" t="s">
        <v>518</v>
      </c>
      <c r="P50" s="48"/>
      <c r="Q50" s="48"/>
      <c r="R50" s="48"/>
      <c r="S50" s="48"/>
      <c r="T50" s="48"/>
      <c r="U50" s="48"/>
    </row>
    <row r="51" spans="1:21" ht="30.75" customHeight="1" x14ac:dyDescent="0.15">
      <c r="A51" s="48"/>
      <c r="B51" s="1212"/>
      <c r="C51" s="1213"/>
      <c r="D51" s="66"/>
      <c r="E51" s="1216" t="s">
        <v>18</v>
      </c>
      <c r="F51" s="1216"/>
      <c r="G51" s="1216"/>
      <c r="H51" s="1216"/>
      <c r="I51" s="1216"/>
      <c r="J51" s="1217"/>
      <c r="K51" s="63">
        <v>1</v>
      </c>
      <c r="L51" s="64">
        <v>1</v>
      </c>
      <c r="M51" s="64">
        <v>0</v>
      </c>
      <c r="N51" s="64">
        <v>1</v>
      </c>
      <c r="O51" s="65">
        <v>1</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2049</v>
      </c>
      <c r="L52" s="64">
        <v>2010</v>
      </c>
      <c r="M52" s="64">
        <v>2095</v>
      </c>
      <c r="N52" s="64">
        <v>2201</v>
      </c>
      <c r="O52" s="65">
        <v>2281</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1199</v>
      </c>
      <c r="L53" s="69">
        <v>1138</v>
      </c>
      <c r="M53" s="69">
        <v>908</v>
      </c>
      <c r="N53" s="69">
        <v>972</v>
      </c>
      <c r="O53" s="70">
        <v>903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604</v>
      </c>
      <c r="L57" s="83" t="s">
        <v>605</v>
      </c>
      <c r="M57" s="83" t="s">
        <v>604</v>
      </c>
      <c r="N57" s="83" t="s">
        <v>607</v>
      </c>
      <c r="O57" s="84" t="s">
        <v>608</v>
      </c>
    </row>
    <row r="58" spans="1:21" ht="31.5" customHeight="1" thickBot="1" x14ac:dyDescent="0.2">
      <c r="B58" s="1226"/>
      <c r="C58" s="1227"/>
      <c r="D58" s="1231" t="s">
        <v>27</v>
      </c>
      <c r="E58" s="1232"/>
      <c r="F58" s="1232"/>
      <c r="G58" s="1232"/>
      <c r="H58" s="1232"/>
      <c r="I58" s="1232"/>
      <c r="J58" s="1233"/>
      <c r="K58" s="85" t="s">
        <v>604</v>
      </c>
      <c r="L58" s="86" t="s">
        <v>606</v>
      </c>
      <c r="M58" s="86" t="s">
        <v>608</v>
      </c>
      <c r="N58" s="86" t="s">
        <v>604</v>
      </c>
      <c r="O58" s="87" t="s">
        <v>604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BQ+nT73AV24jl0AacqNDJjqb8o/rmg/MKmuijB9/kWtKqO6j4jPY3twuwohOdltwOc6V4VIRi3S1o1wzx1gQQ==" saltValue="G4UxSodYNczWrbkSYJF6i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34" t="s">
        <v>30</v>
      </c>
      <c r="C41" s="1235"/>
      <c r="D41" s="101"/>
      <c r="E41" s="1240" t="s">
        <v>31</v>
      </c>
      <c r="F41" s="1240"/>
      <c r="G41" s="1240"/>
      <c r="H41" s="1241"/>
      <c r="I41" s="102">
        <v>24803</v>
      </c>
      <c r="J41" s="103">
        <v>26491</v>
      </c>
      <c r="K41" s="103">
        <v>27099</v>
      </c>
      <c r="L41" s="103">
        <v>27644</v>
      </c>
      <c r="M41" s="104">
        <v>27708</v>
      </c>
    </row>
    <row r="42" spans="2:13" ht="27.75" customHeight="1" x14ac:dyDescent="0.15">
      <c r="B42" s="1236"/>
      <c r="C42" s="1237"/>
      <c r="D42" s="105"/>
      <c r="E42" s="1242" t="s">
        <v>32</v>
      </c>
      <c r="F42" s="1242"/>
      <c r="G42" s="1242"/>
      <c r="H42" s="1243"/>
      <c r="I42" s="106" t="s">
        <v>518</v>
      </c>
      <c r="J42" s="107" t="s">
        <v>518</v>
      </c>
      <c r="K42" s="107" t="s">
        <v>518</v>
      </c>
      <c r="L42" s="107" t="s">
        <v>518</v>
      </c>
      <c r="M42" s="108" t="s">
        <v>518</v>
      </c>
    </row>
    <row r="43" spans="2:13" ht="27.75" customHeight="1" x14ac:dyDescent="0.15">
      <c r="B43" s="1236"/>
      <c r="C43" s="1237"/>
      <c r="D43" s="105"/>
      <c r="E43" s="1242" t="s">
        <v>33</v>
      </c>
      <c r="F43" s="1242"/>
      <c r="G43" s="1242"/>
      <c r="H43" s="1243"/>
      <c r="I43" s="106">
        <v>8614</v>
      </c>
      <c r="J43" s="107">
        <v>8319</v>
      </c>
      <c r="K43" s="107">
        <v>7285</v>
      </c>
      <c r="L43" s="107">
        <v>6553</v>
      </c>
      <c r="M43" s="108">
        <v>5685</v>
      </c>
    </row>
    <row r="44" spans="2:13" ht="27.75" customHeight="1" x14ac:dyDescent="0.15">
      <c r="B44" s="1236"/>
      <c r="C44" s="1237"/>
      <c r="D44" s="105"/>
      <c r="E44" s="1242" t="s">
        <v>34</v>
      </c>
      <c r="F44" s="1242"/>
      <c r="G44" s="1242"/>
      <c r="H44" s="1243"/>
      <c r="I44" s="106">
        <v>2639</v>
      </c>
      <c r="J44" s="107">
        <v>2267</v>
      </c>
      <c r="K44" s="107">
        <v>2062</v>
      </c>
      <c r="L44" s="107">
        <v>1916</v>
      </c>
      <c r="M44" s="108">
        <v>1918</v>
      </c>
    </row>
    <row r="45" spans="2:13" ht="27.75" customHeight="1" x14ac:dyDescent="0.15">
      <c r="B45" s="1236"/>
      <c r="C45" s="1237"/>
      <c r="D45" s="105"/>
      <c r="E45" s="1242" t="s">
        <v>35</v>
      </c>
      <c r="F45" s="1242"/>
      <c r="G45" s="1242"/>
      <c r="H45" s="1243"/>
      <c r="I45" s="106">
        <v>694</v>
      </c>
      <c r="J45" s="107">
        <v>638</v>
      </c>
      <c r="K45" s="107">
        <v>832</v>
      </c>
      <c r="L45" s="107">
        <v>1012</v>
      </c>
      <c r="M45" s="108">
        <v>105</v>
      </c>
    </row>
    <row r="46" spans="2:13" ht="27.75" customHeight="1" x14ac:dyDescent="0.15">
      <c r="B46" s="1236"/>
      <c r="C46" s="1237"/>
      <c r="D46" s="109"/>
      <c r="E46" s="1242" t="s">
        <v>36</v>
      </c>
      <c r="F46" s="1242"/>
      <c r="G46" s="1242"/>
      <c r="H46" s="1243"/>
      <c r="I46" s="106" t="s">
        <v>518</v>
      </c>
      <c r="J46" s="107" t="s">
        <v>518</v>
      </c>
      <c r="K46" s="107" t="s">
        <v>518</v>
      </c>
      <c r="L46" s="107" t="s">
        <v>518</v>
      </c>
      <c r="M46" s="108" t="s">
        <v>518</v>
      </c>
    </row>
    <row r="47" spans="2:13" ht="27.75" customHeight="1" x14ac:dyDescent="0.15">
      <c r="B47" s="1236"/>
      <c r="C47" s="1237"/>
      <c r="D47" s="110"/>
      <c r="E47" s="1244" t="s">
        <v>37</v>
      </c>
      <c r="F47" s="1245"/>
      <c r="G47" s="1245"/>
      <c r="H47" s="1246"/>
      <c r="I47" s="106" t="s">
        <v>518</v>
      </c>
      <c r="J47" s="107" t="s">
        <v>518</v>
      </c>
      <c r="K47" s="107" t="s">
        <v>518</v>
      </c>
      <c r="L47" s="107" t="s">
        <v>518</v>
      </c>
      <c r="M47" s="108" t="s">
        <v>518</v>
      </c>
    </row>
    <row r="48" spans="2:13" ht="27.75" customHeight="1" x14ac:dyDescent="0.15">
      <c r="B48" s="1236"/>
      <c r="C48" s="1237"/>
      <c r="D48" s="105"/>
      <c r="E48" s="1242" t="s">
        <v>38</v>
      </c>
      <c r="F48" s="1242"/>
      <c r="G48" s="1242"/>
      <c r="H48" s="1243"/>
      <c r="I48" s="106" t="s">
        <v>518</v>
      </c>
      <c r="J48" s="107" t="s">
        <v>518</v>
      </c>
      <c r="K48" s="107" t="s">
        <v>518</v>
      </c>
      <c r="L48" s="107" t="s">
        <v>518</v>
      </c>
      <c r="M48" s="108" t="s">
        <v>518</v>
      </c>
    </row>
    <row r="49" spans="2:13" ht="27.75" customHeight="1" x14ac:dyDescent="0.15">
      <c r="B49" s="1238"/>
      <c r="C49" s="1239"/>
      <c r="D49" s="105"/>
      <c r="E49" s="1242" t="s">
        <v>39</v>
      </c>
      <c r="F49" s="1242"/>
      <c r="G49" s="1242"/>
      <c r="H49" s="1243"/>
      <c r="I49" s="106" t="s">
        <v>518</v>
      </c>
      <c r="J49" s="107" t="s">
        <v>518</v>
      </c>
      <c r="K49" s="107" t="s">
        <v>518</v>
      </c>
      <c r="L49" s="107" t="s">
        <v>518</v>
      </c>
      <c r="M49" s="108" t="s">
        <v>518</v>
      </c>
    </row>
    <row r="50" spans="2:13" ht="27.75" customHeight="1" x14ac:dyDescent="0.15">
      <c r="B50" s="1247" t="s">
        <v>40</v>
      </c>
      <c r="C50" s="1248"/>
      <c r="D50" s="111"/>
      <c r="E50" s="1242" t="s">
        <v>41</v>
      </c>
      <c r="F50" s="1242"/>
      <c r="G50" s="1242"/>
      <c r="H50" s="1243"/>
      <c r="I50" s="106">
        <v>2556</v>
      </c>
      <c r="J50" s="107">
        <v>2773</v>
      </c>
      <c r="K50" s="107">
        <v>2621</v>
      </c>
      <c r="L50" s="107">
        <v>2711</v>
      </c>
      <c r="M50" s="108">
        <v>3863</v>
      </c>
    </row>
    <row r="51" spans="2:13" ht="27.75" customHeight="1" x14ac:dyDescent="0.15">
      <c r="B51" s="1236"/>
      <c r="C51" s="1237"/>
      <c r="D51" s="105"/>
      <c r="E51" s="1242" t="s">
        <v>42</v>
      </c>
      <c r="F51" s="1242"/>
      <c r="G51" s="1242"/>
      <c r="H51" s="1243"/>
      <c r="I51" s="106">
        <v>262</v>
      </c>
      <c r="J51" s="107">
        <v>261</v>
      </c>
      <c r="K51" s="107">
        <v>265</v>
      </c>
      <c r="L51" s="107">
        <v>255</v>
      </c>
      <c r="M51" s="108">
        <v>238</v>
      </c>
    </row>
    <row r="52" spans="2:13" ht="27.75" customHeight="1" x14ac:dyDescent="0.15">
      <c r="B52" s="1238"/>
      <c r="C52" s="1239"/>
      <c r="D52" s="105"/>
      <c r="E52" s="1242" t="s">
        <v>43</v>
      </c>
      <c r="F52" s="1242"/>
      <c r="G52" s="1242"/>
      <c r="H52" s="1243"/>
      <c r="I52" s="106">
        <v>27954</v>
      </c>
      <c r="J52" s="107">
        <v>28114</v>
      </c>
      <c r="K52" s="107">
        <v>27723</v>
      </c>
      <c r="L52" s="107">
        <v>27705</v>
      </c>
      <c r="M52" s="108">
        <v>27457</v>
      </c>
    </row>
    <row r="53" spans="2:13" ht="27.75" customHeight="1" thickBot="1" x14ac:dyDescent="0.2">
      <c r="B53" s="1249" t="s">
        <v>44</v>
      </c>
      <c r="C53" s="1250"/>
      <c r="D53" s="112"/>
      <c r="E53" s="1251" t="s">
        <v>45</v>
      </c>
      <c r="F53" s="1251"/>
      <c r="G53" s="1251"/>
      <c r="H53" s="1252"/>
      <c r="I53" s="113">
        <v>5977</v>
      </c>
      <c r="J53" s="114">
        <v>6568</v>
      </c>
      <c r="K53" s="114">
        <v>6668</v>
      </c>
      <c r="L53" s="114">
        <v>6454</v>
      </c>
      <c r="M53" s="115">
        <v>3858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6aSe6yAuaAud7FdqJwOmzmhEmJN6xISOfPeA2ggaXRvGMYn2JwzVfLkWs/N3FUPhMa5CqUjrRNaPHbU3qqopw==" saltValue="gXFkMpj6LZlf8+bV3nJr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61" t="s">
        <v>48</v>
      </c>
      <c r="D55" s="1261"/>
      <c r="E55" s="1262"/>
      <c r="F55" s="127">
        <v>1309</v>
      </c>
      <c r="G55" s="127">
        <v>1201</v>
      </c>
      <c r="H55" s="128">
        <v>1693</v>
      </c>
    </row>
    <row r="56" spans="2:8" ht="52.5" customHeight="1" x14ac:dyDescent="0.15">
      <c r="B56" s="129"/>
      <c r="C56" s="1263" t="s">
        <v>49</v>
      </c>
      <c r="D56" s="1263"/>
      <c r="E56" s="1264"/>
      <c r="F56" s="130">
        <v>190</v>
      </c>
      <c r="G56" s="130">
        <v>191</v>
      </c>
      <c r="H56" s="131">
        <v>241</v>
      </c>
    </row>
    <row r="57" spans="2:8" ht="53.25" customHeight="1" x14ac:dyDescent="0.15">
      <c r="B57" s="129"/>
      <c r="C57" s="1265" t="s">
        <v>50</v>
      </c>
      <c r="D57" s="1265"/>
      <c r="E57" s="1266"/>
      <c r="F57" s="132">
        <v>2071</v>
      </c>
      <c r="G57" s="132">
        <v>2108</v>
      </c>
      <c r="H57" s="133">
        <v>2181</v>
      </c>
    </row>
    <row r="58" spans="2:8" ht="45.75" customHeight="1" x14ac:dyDescent="0.15">
      <c r="B58" s="134"/>
      <c r="C58" s="1253" t="s">
        <v>599</v>
      </c>
      <c r="D58" s="1254"/>
      <c r="E58" s="1255"/>
      <c r="F58" s="135">
        <v>1516</v>
      </c>
      <c r="G58" s="135">
        <v>1490</v>
      </c>
      <c r="H58" s="136">
        <v>1085</v>
      </c>
    </row>
    <row r="59" spans="2:8" ht="45.75" customHeight="1" x14ac:dyDescent="0.15">
      <c r="B59" s="134"/>
      <c r="C59" s="1253" t="s">
        <v>600</v>
      </c>
      <c r="D59" s="1254"/>
      <c r="E59" s="1255"/>
      <c r="F59" s="135">
        <v>67</v>
      </c>
      <c r="G59" s="135">
        <v>135</v>
      </c>
      <c r="H59" s="136">
        <v>439</v>
      </c>
    </row>
    <row r="60" spans="2:8" ht="45.75" customHeight="1" x14ac:dyDescent="0.15">
      <c r="B60" s="134"/>
      <c r="C60" s="1253" t="s">
        <v>601</v>
      </c>
      <c r="D60" s="1254"/>
      <c r="E60" s="1255"/>
      <c r="F60" s="135">
        <v>170</v>
      </c>
      <c r="G60" s="135">
        <v>243</v>
      </c>
      <c r="H60" s="136">
        <v>317</v>
      </c>
    </row>
    <row r="61" spans="2:8" ht="45.75" customHeight="1" x14ac:dyDescent="0.15">
      <c r="B61" s="134"/>
      <c r="C61" s="1253" t="s">
        <v>602</v>
      </c>
      <c r="D61" s="1254"/>
      <c r="E61" s="1255"/>
      <c r="F61" s="135">
        <v>74</v>
      </c>
      <c r="G61" s="135">
        <v>75</v>
      </c>
      <c r="H61" s="136">
        <v>161</v>
      </c>
    </row>
    <row r="62" spans="2:8" ht="45.75" customHeight="1" thickBot="1" x14ac:dyDescent="0.2">
      <c r="B62" s="137"/>
      <c r="C62" s="1256" t="s">
        <v>603</v>
      </c>
      <c r="D62" s="1257"/>
      <c r="E62" s="1258"/>
      <c r="F62" s="138">
        <v>106</v>
      </c>
      <c r="G62" s="138">
        <v>104</v>
      </c>
      <c r="H62" s="139">
        <v>102</v>
      </c>
    </row>
    <row r="63" spans="2:8" ht="52.5" customHeight="1" thickBot="1" x14ac:dyDescent="0.2">
      <c r="B63" s="140"/>
      <c r="C63" s="1259" t="s">
        <v>51</v>
      </c>
      <c r="D63" s="1259"/>
      <c r="E63" s="1260"/>
      <c r="F63" s="141">
        <v>3571</v>
      </c>
      <c r="G63" s="141">
        <v>3499</v>
      </c>
      <c r="H63" s="142">
        <v>4114</v>
      </c>
    </row>
    <row r="64" spans="2:8" ht="15" customHeight="1" x14ac:dyDescent="0.15"/>
    <row r="65" ht="0" hidden="1" customHeight="1" x14ac:dyDescent="0.15"/>
    <row r="66" ht="0" hidden="1" customHeight="1" x14ac:dyDescent="0.15"/>
  </sheetData>
  <sheetProtection algorithmName="SHA-512" hashValue="iS1ZpYPKb2tQJpu1n6d9V9f52YfvNPlKhhellWFQAnaTEL6FJ3nU1HF2OF35yt8o3N119lgGhaavQMRVPtULDA==" saltValue="lM2zbYBrGBTP2gj43Kw7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557</v>
      </c>
      <c r="G2" s="156"/>
      <c r="H2" s="157"/>
    </row>
    <row r="3" spans="1:8" x14ac:dyDescent="0.15">
      <c r="A3" s="153" t="s">
        <v>550</v>
      </c>
      <c r="B3" s="158"/>
      <c r="C3" s="159"/>
      <c r="D3" s="160">
        <v>72594</v>
      </c>
      <c r="E3" s="161"/>
      <c r="F3" s="162">
        <v>65988</v>
      </c>
      <c r="G3" s="163"/>
      <c r="H3" s="164"/>
    </row>
    <row r="4" spans="1:8" x14ac:dyDescent="0.15">
      <c r="A4" s="165"/>
      <c r="B4" s="166"/>
      <c r="C4" s="167"/>
      <c r="D4" s="168">
        <v>46050</v>
      </c>
      <c r="E4" s="169"/>
      <c r="F4" s="170">
        <v>36473</v>
      </c>
      <c r="G4" s="171"/>
      <c r="H4" s="172"/>
    </row>
    <row r="5" spans="1:8" x14ac:dyDescent="0.15">
      <c r="A5" s="153" t="s">
        <v>552</v>
      </c>
      <c r="B5" s="158"/>
      <c r="C5" s="159"/>
      <c r="D5" s="160">
        <v>67473</v>
      </c>
      <c r="E5" s="161"/>
      <c r="F5" s="162">
        <v>54227</v>
      </c>
      <c r="G5" s="163"/>
      <c r="H5" s="164"/>
    </row>
    <row r="6" spans="1:8" x14ac:dyDescent="0.15">
      <c r="A6" s="165"/>
      <c r="B6" s="166"/>
      <c r="C6" s="167"/>
      <c r="D6" s="168">
        <v>49172</v>
      </c>
      <c r="E6" s="169"/>
      <c r="F6" s="170">
        <v>29694</v>
      </c>
      <c r="G6" s="171"/>
      <c r="H6" s="172"/>
    </row>
    <row r="7" spans="1:8" x14ac:dyDescent="0.15">
      <c r="A7" s="153" t="s">
        <v>553</v>
      </c>
      <c r="B7" s="158"/>
      <c r="C7" s="159"/>
      <c r="D7" s="160">
        <v>65073</v>
      </c>
      <c r="E7" s="161"/>
      <c r="F7" s="162">
        <v>57295</v>
      </c>
      <c r="G7" s="163"/>
      <c r="H7" s="164"/>
    </row>
    <row r="8" spans="1:8" x14ac:dyDescent="0.15">
      <c r="A8" s="165"/>
      <c r="B8" s="166"/>
      <c r="C8" s="167"/>
      <c r="D8" s="168">
        <v>31015</v>
      </c>
      <c r="E8" s="169"/>
      <c r="F8" s="170">
        <v>32771</v>
      </c>
      <c r="G8" s="171"/>
      <c r="H8" s="172"/>
    </row>
    <row r="9" spans="1:8" x14ac:dyDescent="0.15">
      <c r="A9" s="153" t="s">
        <v>554</v>
      </c>
      <c r="B9" s="158"/>
      <c r="C9" s="159"/>
      <c r="D9" s="160">
        <v>56351</v>
      </c>
      <c r="E9" s="161"/>
      <c r="F9" s="162">
        <v>54110</v>
      </c>
      <c r="G9" s="163"/>
      <c r="H9" s="164"/>
    </row>
    <row r="10" spans="1:8" x14ac:dyDescent="0.15">
      <c r="A10" s="165"/>
      <c r="B10" s="166"/>
      <c r="C10" s="167"/>
      <c r="D10" s="168">
        <v>40047</v>
      </c>
      <c r="E10" s="169"/>
      <c r="F10" s="170">
        <v>30620</v>
      </c>
      <c r="G10" s="171"/>
      <c r="H10" s="172"/>
    </row>
    <row r="11" spans="1:8" x14ac:dyDescent="0.15">
      <c r="A11" s="153" t="s">
        <v>555</v>
      </c>
      <c r="B11" s="158"/>
      <c r="C11" s="159"/>
      <c r="D11" s="160">
        <v>48371</v>
      </c>
      <c r="E11" s="161"/>
      <c r="F11" s="162">
        <v>54684</v>
      </c>
      <c r="G11" s="163"/>
      <c r="H11" s="164"/>
    </row>
    <row r="12" spans="1:8" x14ac:dyDescent="0.15">
      <c r="A12" s="165"/>
      <c r="B12" s="166"/>
      <c r="C12" s="173"/>
      <c r="D12" s="168">
        <v>29652</v>
      </c>
      <c r="E12" s="169"/>
      <c r="F12" s="170">
        <v>32829</v>
      </c>
      <c r="G12" s="171"/>
      <c r="H12" s="172"/>
    </row>
    <row r="13" spans="1:8" x14ac:dyDescent="0.15">
      <c r="A13" s="153"/>
      <c r="B13" s="158"/>
      <c r="C13" s="174"/>
      <c r="D13" s="175">
        <v>61972</v>
      </c>
      <c r="E13" s="176"/>
      <c r="F13" s="177">
        <v>57261</v>
      </c>
      <c r="G13" s="178"/>
      <c r="H13" s="164"/>
    </row>
    <row r="14" spans="1:8" x14ac:dyDescent="0.15">
      <c r="A14" s="165"/>
      <c r="B14" s="166"/>
      <c r="C14" s="167"/>
      <c r="D14" s="168">
        <v>39187</v>
      </c>
      <c r="E14" s="169"/>
      <c r="F14" s="170">
        <v>32477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2.83</v>
      </c>
      <c r="C19" s="179">
        <f>ROUND(VALUE(SUBSTITUTE(実質収支比率等に係る経年分析!G$48,"▲","-")),2)</f>
        <v>2.77</v>
      </c>
      <c r="D19" s="179">
        <f>ROUND(VALUE(SUBSTITUTE(実質収支比率等に係る経年分析!H$48,"▲","-")),2)</f>
        <v>2.5</v>
      </c>
      <c r="E19" s="179">
        <f>ROUND(VALUE(SUBSTITUTE(実質収支比率等に係る経年分析!I$48,"▲","-")),2)</f>
        <v>2.14</v>
      </c>
      <c r="F19" s="179">
        <f>ROUND(VALUE(SUBSTITUTE(実質収支比率等に係る経年分析!J$48,"▲","-")),2)</f>
        <v>2.21</v>
      </c>
    </row>
    <row r="20" spans="1:11" x14ac:dyDescent="0.15">
      <c r="A20" s="179" t="s">
        <v>55</v>
      </c>
      <c r="B20" s="179">
        <f>ROUND(VALUE(SUBSTITUTE(実質収支比率等に係る経年分析!F$47,"▲","-")),2)</f>
        <v>13.45</v>
      </c>
      <c r="C20" s="179">
        <f>ROUND(VALUE(SUBSTITUTE(実質収支比率等に係る経年分析!G$47,"▲","-")),2)</f>
        <v>13.06</v>
      </c>
      <c r="D20" s="179">
        <f>ROUND(VALUE(SUBSTITUTE(実質収支比率等に係る経年分析!H$47,"▲","-")),2)</f>
        <v>10.57</v>
      </c>
      <c r="E20" s="179">
        <f>ROUND(VALUE(SUBSTITUTE(実質収支比率等に係る経年分析!I$47,"▲","-")),2)</f>
        <v>9.66</v>
      </c>
      <c r="F20" s="179">
        <f>ROUND(VALUE(SUBSTITUTE(実質収支比率等に係る経年分析!J$47,"▲","-")),2)</f>
        <v>13.16</v>
      </c>
    </row>
    <row r="21" spans="1:11" x14ac:dyDescent="0.15">
      <c r="A21" s="179" t="s">
        <v>56</v>
      </c>
      <c r="B21" s="179">
        <f>IF(ISNUMBER(VALUE(SUBSTITUTE(実質収支比率等に係る経年分析!F$49,"▲","-"))),ROUND(VALUE(SUBSTITUTE(実質収支比率等に係る経年分析!F$49,"▲","-")),2),NA())</f>
        <v>-3.36</v>
      </c>
      <c r="C21" s="179">
        <f>IF(ISNUMBER(VALUE(SUBSTITUTE(実質収支比率等に係る経年分析!G$49,"▲","-"))),ROUND(VALUE(SUBSTITUTE(実質収支比率等に係る経年分析!G$49,"▲","-")),2),NA())</f>
        <v>-2.2000000000000002</v>
      </c>
      <c r="D21" s="179">
        <f>IF(ISNUMBER(VALUE(SUBSTITUTE(実質収支比率等に係る経年分析!H$49,"▲","-"))),ROUND(VALUE(SUBSTITUTE(実質収支比率等に係る経年分析!H$49,"▲","-")),2),NA())</f>
        <v>-4.58</v>
      </c>
      <c r="E21" s="179">
        <f>IF(ISNUMBER(VALUE(SUBSTITUTE(実質収支比率等に係る経年分析!I$49,"▲","-"))),ROUND(VALUE(SUBSTITUTE(実質収支比率等に係る経年分析!I$49,"▲","-")),2),NA())</f>
        <v>-1.22</v>
      </c>
      <c r="F21" s="179">
        <f>IF(ISNUMBER(VALUE(SUBSTITUTE(実質収支比率等に係る経年分析!J$49,"▲","-"))),ROUND(VALUE(SUBSTITUTE(実質収支比率等に係る経年分析!J$49,"▲","-")),2),NA())</f>
        <v>3.96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0.55000000000000004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1.0900000000000001</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0.14000000000000001</v>
      </c>
      <c r="C28" s="180" t="e">
        <f>IF(ROUND(VALUE(SUBSTITUTE(連結実質赤字比率に係る赤字・黒字の構成分析!F$42,"▲", "-")), 2) &gt;= 0, ABS(ROUND(VALUE(SUBSTITUTE(連結実質赤字比率に係る赤字・黒字の構成分析!F$42,"▲", "-")), 2)), NA())</f>
        <v>#N/A</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訪問看護ステーション事業特別会計</v>
      </c>
      <c r="B29" s="180">
        <f>IF(ROUND(VALUE(SUBSTITUTE(連結実質赤字比率に係る赤字・黒字の構成分析!F$41,"▲", "-")), 2) &lt; 0, ABS(ROUND(VALUE(SUBSTITUTE(連結実質赤字比率に係る赤字・黒字の構成分析!F$41,"▲", "-")), 2)), NA())</f>
        <v>0.02</v>
      </c>
      <c r="C29" s="180" t="e">
        <f>IF(ROUND(VALUE(SUBSTITUTE(連結実質赤字比率に係る赤字・黒字の構成分析!F$41,"▲", "-")), 2) &gt;= 0, ABS(ROUND(VALUE(SUBSTITUTE(連結実質赤字比率に係る赤字・黒字の構成分析!F$41,"▲", "-")), 2)), NA())</f>
        <v>#N/A</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x14ac:dyDescent="0.15">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0.56999999999999995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0.63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x14ac:dyDescent="0.15">
      <c r="A32" s="180" t="str">
        <f>IF(連結実質赤字比率に係る赤字・黒字の構成分析!C$38="",NA(),連結実質赤字比率に係る赤字・黒字の構成分析!C$38)</f>
        <v>国民健康保険診療所特別会計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0.17</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0.76</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2.66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1.68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0.87</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2.98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2.76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2.4900000000000002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2.14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2.2000000000000002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6.78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6.51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7.52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8.42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8.6199999999999992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2049</v>
      </c>
      <c r="E42" s="181"/>
      <c r="F42" s="181"/>
      <c r="G42" s="181">
        <f>'実質公債費比率（分子）の構造'!L$52</f>
        <v>2010</v>
      </c>
      <c r="H42" s="181"/>
      <c r="I42" s="181"/>
      <c r="J42" s="181">
        <f>'実質公債費比率（分子）の構造'!M$52</f>
        <v>2095</v>
      </c>
      <c r="K42" s="181"/>
      <c r="L42" s="181"/>
      <c r="M42" s="181">
        <f>'実質公債費比率（分子）の構造'!N$52</f>
        <v>2201</v>
      </c>
      <c r="N42" s="181"/>
      <c r="O42" s="181"/>
      <c r="P42" s="181">
        <f>'実質公債費比率（分子）の構造'!O$52</f>
        <v>2281</v>
      </c>
    </row>
    <row r="43" spans="1:16" x14ac:dyDescent="0.15">
      <c r="A43" s="181" t="s">
        <v>64</v>
      </c>
      <c r="B43" s="181">
        <f>'実質公債費比率（分子）の構造'!K$51</f>
        <v>1</v>
      </c>
      <c r="C43" s="181"/>
      <c r="D43" s="181"/>
      <c r="E43" s="181">
        <f>'実質公債費比率（分子）の構造'!L$51</f>
        <v>1</v>
      </c>
      <c r="F43" s="181"/>
      <c r="G43" s="181"/>
      <c r="H43" s="181">
        <f>'実質公債費比率（分子）の構造'!M$51</f>
        <v>0</v>
      </c>
      <c r="I43" s="181"/>
      <c r="J43" s="181"/>
      <c r="K43" s="181">
        <f>'実質公債費比率（分子）の構造'!N$51</f>
        <v>1</v>
      </c>
      <c r="L43" s="181"/>
      <c r="M43" s="181"/>
      <c r="N43" s="181">
        <f>'実質公債費比率（分子）の構造'!O$51</f>
        <v>1</v>
      </c>
      <c r="O43" s="181"/>
      <c r="P43" s="181"/>
    </row>
    <row r="44" spans="1:16" x14ac:dyDescent="0.15">
      <c r="A44" s="181" t="s">
        <v>65</v>
      </c>
      <c r="B44" s="181">
        <f>'実質公債費比率（分子）の構造'!K$50</f>
        <v>5</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244</v>
      </c>
      <c r="C45" s="181"/>
      <c r="D45" s="181"/>
      <c r="E45" s="181">
        <f>'実質公債費比率（分子）の構造'!L$49</f>
        <v>242</v>
      </c>
      <c r="F45" s="181"/>
      <c r="G45" s="181"/>
      <c r="H45" s="181">
        <f>'実質公債費比率（分子）の構造'!M$49</f>
        <v>283</v>
      </c>
      <c r="I45" s="181"/>
      <c r="J45" s="181"/>
      <c r="K45" s="181">
        <f>'実質公債費比率（分子）の構造'!N$49</f>
        <v>289</v>
      </c>
      <c r="L45" s="181"/>
      <c r="M45" s="181"/>
      <c r="N45" s="181">
        <f>'実質公債費比率（分子）の構造'!O$49</f>
        <v>234</v>
      </c>
      <c r="O45" s="181"/>
      <c r="P45" s="181"/>
    </row>
    <row r="46" spans="1:16" x14ac:dyDescent="0.15">
      <c r="A46" s="181" t="s">
        <v>67</v>
      </c>
      <c r="B46" s="181">
        <f>'実質公債費比率（分子）の構造'!K$48</f>
        <v>607</v>
      </c>
      <c r="C46" s="181"/>
      <c r="D46" s="181"/>
      <c r="E46" s="181">
        <f>'実質公債費比率（分子）の構造'!L$48</f>
        <v>610</v>
      </c>
      <c r="F46" s="181"/>
      <c r="G46" s="181"/>
      <c r="H46" s="181">
        <f>'実質公債費比率（分子）の構造'!M$48</f>
        <v>447</v>
      </c>
      <c r="I46" s="181"/>
      <c r="J46" s="181"/>
      <c r="K46" s="181">
        <f>'実質公債費比率（分子）の構造'!N$48</f>
        <v>486</v>
      </c>
      <c r="L46" s="181"/>
      <c r="M46" s="181"/>
      <c r="N46" s="181">
        <f>'実質公債費比率（分子）の構造'!O$48</f>
        <v>420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2391</v>
      </c>
      <c r="C49" s="181"/>
      <c r="D49" s="181"/>
      <c r="E49" s="181">
        <f>'実質公債費比率（分子）の構造'!L$45</f>
        <v>2295</v>
      </c>
      <c r="F49" s="181"/>
      <c r="G49" s="181"/>
      <c r="H49" s="181">
        <f>'実質公債費比率（分子）の構造'!M$45</f>
        <v>2273</v>
      </c>
      <c r="I49" s="181"/>
      <c r="J49" s="181"/>
      <c r="K49" s="181">
        <f>'実質公債費比率（分子）の構造'!N$45</f>
        <v>2397</v>
      </c>
      <c r="L49" s="181"/>
      <c r="M49" s="181"/>
      <c r="N49" s="181">
        <f>'実質公債費比率（分子）の構造'!O$45</f>
        <v>2529</v>
      </c>
      <c r="O49" s="181"/>
      <c r="P49" s="181"/>
    </row>
    <row r="50" spans="1:16" x14ac:dyDescent="0.15">
      <c r="A50" s="181" t="s">
        <v>71</v>
      </c>
      <c r="B50" s="181" t="e">
        <f>NA()</f>
        <v>#N/A</v>
      </c>
      <c r="C50" s="181">
        <f>IF(ISNUMBER('実質公債費比率（分子）の構造'!K$53),'実質公債費比率（分子）の構造'!K$53,NA())</f>
        <v>1199</v>
      </c>
      <c r="D50" s="181" t="e">
        <f>NA()</f>
        <v>#N/A</v>
      </c>
      <c r="E50" s="181" t="e">
        <f>NA()</f>
        <v>#N/A</v>
      </c>
      <c r="F50" s="181">
        <f>IF(ISNUMBER('実質公債費比率（分子）の構造'!L$53),'実質公債費比率（分子）の構造'!L$53,NA())</f>
        <v>1138</v>
      </c>
      <c r="G50" s="181" t="e">
        <f>NA()</f>
        <v>#N/A</v>
      </c>
      <c r="H50" s="181" t="e">
        <f>NA()</f>
        <v>#N/A</v>
      </c>
      <c r="I50" s="181">
        <f>IF(ISNUMBER('実質公債費比率（分子）の構造'!M$53),'実質公債費比率（分子）の構造'!M$53,NA())</f>
        <v>908</v>
      </c>
      <c r="J50" s="181" t="e">
        <f>NA()</f>
        <v>#N/A</v>
      </c>
      <c r="K50" s="181" t="e">
        <f>NA()</f>
        <v>#N/A</v>
      </c>
      <c r="L50" s="181">
        <f>IF(ISNUMBER('実質公債費比率（分子）の構造'!N$53),'実質公債費比率（分子）の構造'!N$53,NA())</f>
        <v>972</v>
      </c>
      <c r="M50" s="181" t="e">
        <f>NA()</f>
        <v>#N/A</v>
      </c>
      <c r="N50" s="181" t="e">
        <f>NA()</f>
        <v>#N/A</v>
      </c>
      <c r="O50" s="181">
        <f>IF(ISNUMBER('実質公債費比率（分子）の構造'!O$53),'実質公債費比率（分子）の構造'!O$53,NA())</f>
        <v>903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27954</v>
      </c>
      <c r="E56" s="180"/>
      <c r="F56" s="180"/>
      <c r="G56" s="180">
        <f>'将来負担比率（分子）の構造'!J$52</f>
        <v>28114</v>
      </c>
      <c r="H56" s="180"/>
      <c r="I56" s="180"/>
      <c r="J56" s="180">
        <f>'将来負担比率（分子）の構造'!K$52</f>
        <v>27723</v>
      </c>
      <c r="K56" s="180"/>
      <c r="L56" s="180"/>
      <c r="M56" s="180">
        <f>'将来負担比率（分子）の構造'!L$52</f>
        <v>27705</v>
      </c>
      <c r="N56" s="180"/>
      <c r="O56" s="180"/>
      <c r="P56" s="180">
        <f>'将来負担比率（分子）の構造'!M$52</f>
        <v>27457</v>
      </c>
    </row>
    <row r="57" spans="1:16" x14ac:dyDescent="0.15">
      <c r="A57" s="180" t="s">
        <v>42</v>
      </c>
      <c r="B57" s="180"/>
      <c r="C57" s="180"/>
      <c r="D57" s="180">
        <f>'将来負担比率（分子）の構造'!I$51</f>
        <v>262</v>
      </c>
      <c r="E57" s="180"/>
      <c r="F57" s="180"/>
      <c r="G57" s="180">
        <f>'将来負担比率（分子）の構造'!J$51</f>
        <v>261</v>
      </c>
      <c r="H57" s="180"/>
      <c r="I57" s="180"/>
      <c r="J57" s="180">
        <f>'将来負担比率（分子）の構造'!K$51</f>
        <v>265</v>
      </c>
      <c r="K57" s="180"/>
      <c r="L57" s="180"/>
      <c r="M57" s="180">
        <f>'将来負担比率（分子）の構造'!L$51</f>
        <v>255</v>
      </c>
      <c r="N57" s="180"/>
      <c r="O57" s="180"/>
      <c r="P57" s="180">
        <f>'将来負担比率（分子）の構造'!M$51</f>
        <v>238</v>
      </c>
    </row>
    <row r="58" spans="1:16" x14ac:dyDescent="0.15">
      <c r="A58" s="180" t="s">
        <v>41</v>
      </c>
      <c r="B58" s="180"/>
      <c r="C58" s="180"/>
      <c r="D58" s="180">
        <f>'将来負担比率（分子）の構造'!I$50</f>
        <v>2556</v>
      </c>
      <c r="E58" s="180"/>
      <c r="F58" s="180"/>
      <c r="G58" s="180">
        <f>'将来負担比率（分子）の構造'!J$50</f>
        <v>2773</v>
      </c>
      <c r="H58" s="180"/>
      <c r="I58" s="180"/>
      <c r="J58" s="180">
        <f>'将来負担比率（分子）の構造'!K$50</f>
        <v>2621</v>
      </c>
      <c r="K58" s="180"/>
      <c r="L58" s="180"/>
      <c r="M58" s="180">
        <f>'将来負担比率（分子）の構造'!L$50</f>
        <v>2711</v>
      </c>
      <c r="N58" s="180"/>
      <c r="O58" s="180"/>
      <c r="P58" s="180">
        <f>'将来負担比率（分子）の構造'!M$50</f>
        <v>3863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694</v>
      </c>
      <c r="C62" s="180"/>
      <c r="D62" s="180"/>
      <c r="E62" s="180">
        <f>'将来負担比率（分子）の構造'!J$45</f>
        <v>638</v>
      </c>
      <c r="F62" s="180"/>
      <c r="G62" s="180"/>
      <c r="H62" s="180">
        <f>'将来負担比率（分子）の構造'!K$45</f>
        <v>832</v>
      </c>
      <c r="I62" s="180"/>
      <c r="J62" s="180"/>
      <c r="K62" s="180">
        <f>'将来負担比率（分子）の構造'!L$45</f>
        <v>1012</v>
      </c>
      <c r="L62" s="180"/>
      <c r="M62" s="180"/>
      <c r="N62" s="180">
        <f>'将来負担比率（分子）の構造'!M$45</f>
        <v>105</v>
      </c>
      <c r="O62" s="180"/>
      <c r="P62" s="180"/>
    </row>
    <row r="63" spans="1:16" x14ac:dyDescent="0.15">
      <c r="A63" s="180" t="s">
        <v>34</v>
      </c>
      <c r="B63" s="180">
        <f>'将来負担比率（分子）の構造'!I$44</f>
        <v>2639</v>
      </c>
      <c r="C63" s="180"/>
      <c r="D63" s="180"/>
      <c r="E63" s="180">
        <f>'将来負担比率（分子）の構造'!J$44</f>
        <v>2267</v>
      </c>
      <c r="F63" s="180"/>
      <c r="G63" s="180"/>
      <c r="H63" s="180">
        <f>'将来負担比率（分子）の構造'!K$44</f>
        <v>2062</v>
      </c>
      <c r="I63" s="180"/>
      <c r="J63" s="180"/>
      <c r="K63" s="180">
        <f>'将来負担比率（分子）の構造'!L$44</f>
        <v>1916</v>
      </c>
      <c r="L63" s="180"/>
      <c r="M63" s="180"/>
      <c r="N63" s="180">
        <f>'将来負担比率（分子）の構造'!M$44</f>
        <v>1918</v>
      </c>
      <c r="O63" s="180"/>
      <c r="P63" s="180"/>
    </row>
    <row r="64" spans="1:16" x14ac:dyDescent="0.15">
      <c r="A64" s="180" t="s">
        <v>33</v>
      </c>
      <c r="B64" s="180">
        <f>'将来負担比率（分子）の構造'!I$43</f>
        <v>8614</v>
      </c>
      <c r="C64" s="180"/>
      <c r="D64" s="180"/>
      <c r="E64" s="180">
        <f>'将来負担比率（分子）の構造'!J$43</f>
        <v>8319</v>
      </c>
      <c r="F64" s="180"/>
      <c r="G64" s="180"/>
      <c r="H64" s="180">
        <f>'将来負担比率（分子）の構造'!K$43</f>
        <v>7285</v>
      </c>
      <c r="I64" s="180"/>
      <c r="J64" s="180"/>
      <c r="K64" s="180">
        <f>'将来負担比率（分子）の構造'!L$43</f>
        <v>6553</v>
      </c>
      <c r="L64" s="180"/>
      <c r="M64" s="180"/>
      <c r="N64" s="180">
        <f>'将来負担比率（分子）の構造'!M$43</f>
        <v>5685</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24803</v>
      </c>
      <c r="C66" s="180"/>
      <c r="D66" s="180"/>
      <c r="E66" s="180">
        <f>'将来負担比率（分子）の構造'!J$41</f>
        <v>26491</v>
      </c>
      <c r="F66" s="180"/>
      <c r="G66" s="180"/>
      <c r="H66" s="180">
        <f>'将来負担比率（分子）の構造'!K$41</f>
        <v>27099</v>
      </c>
      <c r="I66" s="180"/>
      <c r="J66" s="180"/>
      <c r="K66" s="180">
        <f>'将来負担比率（分子）の構造'!L$41</f>
        <v>27644</v>
      </c>
      <c r="L66" s="180"/>
      <c r="M66" s="180"/>
      <c r="N66" s="180">
        <f>'将来負担比率（分子）の構造'!M$41</f>
        <v>27708</v>
      </c>
      <c r="O66" s="180"/>
      <c r="P66" s="180"/>
    </row>
    <row r="67" spans="1:16" x14ac:dyDescent="0.15">
      <c r="A67" s="180" t="s">
        <v>75</v>
      </c>
      <c r="B67" s="180" t="e">
        <f>NA()</f>
        <v>#N/A</v>
      </c>
      <c r="C67" s="180">
        <f>IF(ISNUMBER('将来負担比率（分子）の構造'!I$53), IF('将来負担比率（分子）の構造'!I$53 &lt; 0, 0, '将来負担比率（分子）の構造'!I$53), NA())</f>
        <v>5977</v>
      </c>
      <c r="D67" s="180" t="e">
        <f>NA()</f>
        <v>#N/A</v>
      </c>
      <c r="E67" s="180" t="e">
        <f>NA()</f>
        <v>#N/A</v>
      </c>
      <c r="F67" s="180">
        <f>IF(ISNUMBER('将来負担比率（分子）の構造'!J$53), IF('将来負担比率（分子）の構造'!J$53 &lt; 0, 0, '将来負担比率（分子）の構造'!J$53), NA())</f>
        <v>6568</v>
      </c>
      <c r="G67" s="180" t="e">
        <f>NA()</f>
        <v>#N/A</v>
      </c>
      <c r="H67" s="180" t="e">
        <f>NA()</f>
        <v>#N/A</v>
      </c>
      <c r="I67" s="180">
        <f>IF(ISNUMBER('将来負担比率（分子）の構造'!K$53), IF('将来負担比率（分子）の構造'!K$53 &lt; 0, 0, '将来負担比率（分子）の構造'!K$53), NA())</f>
        <v>6668</v>
      </c>
      <c r="J67" s="180" t="e">
        <f>NA()</f>
        <v>#N/A</v>
      </c>
      <c r="K67" s="180" t="e">
        <f>NA()</f>
        <v>#N/A</v>
      </c>
      <c r="L67" s="180">
        <f>IF(ISNUMBER('将来負担比率（分子）の構造'!L$53), IF('将来負担比率（分子）の構造'!L$53 &lt; 0, 0, '将来負担比率（分子）の構造'!L$53), NA())</f>
        <v>6454</v>
      </c>
      <c r="M67" s="180" t="e">
        <f>NA()</f>
        <v>#N/A</v>
      </c>
      <c r="N67" s="180" t="e">
        <f>NA()</f>
        <v>#N/A</v>
      </c>
      <c r="O67" s="180">
        <f>IF(ISNUMBER('将来負担比率（分子）の構造'!M$53), IF('将来負担比率（分子）の構造'!M$53 &lt; 0, 0, '将来負担比率（分子）の構造'!M$53), NA())</f>
        <v>3858</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1309</v>
      </c>
      <c r="C72" s="184">
        <f>基金残高に係る経年分析!G55</f>
        <v>1201</v>
      </c>
      <c r="D72" s="184">
        <f>基金残高に係る経年分析!H55</f>
        <v>1693</v>
      </c>
    </row>
    <row r="73" spans="1:16" x14ac:dyDescent="0.15">
      <c r="A73" s="183" t="s">
        <v>78</v>
      </c>
      <c r="B73" s="184">
        <f>基金残高に係る経年分析!F56</f>
        <v>190</v>
      </c>
      <c r="C73" s="184">
        <f>基金残高に係る経年分析!G56</f>
        <v>191</v>
      </c>
      <c r="D73" s="184">
        <f>基金残高に係る経年分析!H56</f>
        <v>241</v>
      </c>
    </row>
    <row r="74" spans="1:16" x14ac:dyDescent="0.15">
      <c r="A74" s="183" t="s">
        <v>79</v>
      </c>
      <c r="B74" s="184">
        <f>基金残高に係る経年分析!F57</f>
        <v>2071</v>
      </c>
      <c r="C74" s="184">
        <f>基金残高に係る経年分析!G57</f>
        <v>2108</v>
      </c>
      <c r="D74" s="184">
        <f>基金残高に係る経年分析!H57</f>
        <v>2181</v>
      </c>
    </row>
  </sheetData>
  <sheetProtection algorithmName="SHA-512" hashValue="1X/fjuaZYzcxYeTyknwf9neAT6/YKI9EZwV3qHfPQSOZUGJ4opKKE9omg1YeMDtVGQ1VrQbuS+cWclzVmx2FrQ==" saltValue="zVwaSaPganh/B/Agxx/+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215</v>
      </c>
      <c r="DI1" s="618"/>
      <c r="DJ1" s="618"/>
      <c r="DK1" s="618"/>
      <c r="DL1" s="618"/>
      <c r="DM1" s="618"/>
      <c r="DN1" s="619"/>
      <c r="DO1" s="225"/>
      <c r="DP1" s="617" t="s">
        <v>216</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218</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219</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220</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221</v>
      </c>
      <c r="S4" s="621"/>
      <c r="T4" s="621"/>
      <c r="U4" s="621"/>
      <c r="V4" s="621"/>
      <c r="W4" s="621"/>
      <c r="X4" s="621"/>
      <c r="Y4" s="622"/>
      <c r="Z4" s="620" t="s">
        <v>222</v>
      </c>
      <c r="AA4" s="621"/>
      <c r="AB4" s="621"/>
      <c r="AC4" s="622"/>
      <c r="AD4" s="620" t="s">
        <v>223</v>
      </c>
      <c r="AE4" s="621"/>
      <c r="AF4" s="621"/>
      <c r="AG4" s="621"/>
      <c r="AH4" s="621"/>
      <c r="AI4" s="621"/>
      <c r="AJ4" s="621"/>
      <c r="AK4" s="622"/>
      <c r="AL4" s="620" t="s">
        <v>222</v>
      </c>
      <c r="AM4" s="621"/>
      <c r="AN4" s="621"/>
      <c r="AO4" s="622"/>
      <c r="AP4" s="626" t="s">
        <v>224</v>
      </c>
      <c r="AQ4" s="626"/>
      <c r="AR4" s="626"/>
      <c r="AS4" s="626"/>
      <c r="AT4" s="626"/>
      <c r="AU4" s="626"/>
      <c r="AV4" s="626"/>
      <c r="AW4" s="626"/>
      <c r="AX4" s="626"/>
      <c r="AY4" s="626"/>
      <c r="AZ4" s="626"/>
      <c r="BA4" s="626"/>
      <c r="BB4" s="626"/>
      <c r="BC4" s="626"/>
      <c r="BD4" s="626"/>
      <c r="BE4" s="626"/>
      <c r="BF4" s="626"/>
      <c r="BG4" s="626" t="s">
        <v>225</v>
      </c>
      <c r="BH4" s="626"/>
      <c r="BI4" s="626"/>
      <c r="BJ4" s="626"/>
      <c r="BK4" s="626"/>
      <c r="BL4" s="626"/>
      <c r="BM4" s="626"/>
      <c r="BN4" s="626"/>
      <c r="BO4" s="626" t="s">
        <v>222</v>
      </c>
      <c r="BP4" s="626"/>
      <c r="BQ4" s="626"/>
      <c r="BR4" s="626"/>
      <c r="BS4" s="626" t="s">
        <v>226</v>
      </c>
      <c r="BT4" s="626"/>
      <c r="BU4" s="626"/>
      <c r="BV4" s="626"/>
      <c r="BW4" s="626"/>
      <c r="BX4" s="626"/>
      <c r="BY4" s="626"/>
      <c r="BZ4" s="626"/>
      <c r="CA4" s="626"/>
      <c r="CB4" s="626"/>
      <c r="CD4" s="623" t="s">
        <v>227</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228</v>
      </c>
      <c r="C5" s="628"/>
      <c r="D5" s="628"/>
      <c r="E5" s="628"/>
      <c r="F5" s="628"/>
      <c r="G5" s="628"/>
      <c r="H5" s="628"/>
      <c r="I5" s="628"/>
      <c r="J5" s="628"/>
      <c r="K5" s="628"/>
      <c r="L5" s="628"/>
      <c r="M5" s="628"/>
      <c r="N5" s="628"/>
      <c r="O5" s="628"/>
      <c r="P5" s="628"/>
      <c r="Q5" s="629"/>
      <c r="R5" s="630">
        <v>8595801</v>
      </c>
      <c r="S5" s="631"/>
      <c r="T5" s="631"/>
      <c r="U5" s="631"/>
      <c r="V5" s="631"/>
      <c r="W5" s="631"/>
      <c r="X5" s="631"/>
      <c r="Y5" s="632"/>
      <c r="Z5" s="633">
        <v>40.799999999999997</v>
      </c>
      <c r="AA5" s="633"/>
      <c r="AB5" s="633"/>
      <c r="AC5" s="633"/>
      <c r="AD5" s="634">
        <v>8595801</v>
      </c>
      <c r="AE5" s="634"/>
      <c r="AF5" s="634"/>
      <c r="AG5" s="634"/>
      <c r="AH5" s="634"/>
      <c r="AI5" s="634"/>
      <c r="AJ5" s="634"/>
      <c r="AK5" s="634"/>
      <c r="AL5" s="635">
        <v>71.3</v>
      </c>
      <c r="AM5" s="636"/>
      <c r="AN5" s="636"/>
      <c r="AO5" s="637"/>
      <c r="AP5" s="627" t="s">
        <v>229</v>
      </c>
      <c r="AQ5" s="628"/>
      <c r="AR5" s="628"/>
      <c r="AS5" s="628"/>
      <c r="AT5" s="628"/>
      <c r="AU5" s="628"/>
      <c r="AV5" s="628"/>
      <c r="AW5" s="628"/>
      <c r="AX5" s="628"/>
      <c r="AY5" s="628"/>
      <c r="AZ5" s="628"/>
      <c r="BA5" s="628"/>
      <c r="BB5" s="628"/>
      <c r="BC5" s="628"/>
      <c r="BD5" s="628"/>
      <c r="BE5" s="628"/>
      <c r="BF5" s="629"/>
      <c r="BG5" s="641">
        <v>8595801</v>
      </c>
      <c r="BH5" s="642"/>
      <c r="BI5" s="642"/>
      <c r="BJ5" s="642"/>
      <c r="BK5" s="642"/>
      <c r="BL5" s="642"/>
      <c r="BM5" s="642"/>
      <c r="BN5" s="643"/>
      <c r="BO5" s="644">
        <v>100</v>
      </c>
      <c r="BP5" s="644"/>
      <c r="BQ5" s="644"/>
      <c r="BR5" s="644"/>
      <c r="BS5" s="645">
        <v>102271</v>
      </c>
      <c r="BT5" s="645"/>
      <c r="BU5" s="645"/>
      <c r="BV5" s="645"/>
      <c r="BW5" s="645"/>
      <c r="BX5" s="645"/>
      <c r="BY5" s="645"/>
      <c r="BZ5" s="645"/>
      <c r="CA5" s="645"/>
      <c r="CB5" s="649"/>
      <c r="CD5" s="623" t="s">
        <v>224</v>
      </c>
      <c r="CE5" s="624"/>
      <c r="CF5" s="624"/>
      <c r="CG5" s="624"/>
      <c r="CH5" s="624"/>
      <c r="CI5" s="624"/>
      <c r="CJ5" s="624"/>
      <c r="CK5" s="624"/>
      <c r="CL5" s="624"/>
      <c r="CM5" s="624"/>
      <c r="CN5" s="624"/>
      <c r="CO5" s="624"/>
      <c r="CP5" s="624"/>
      <c r="CQ5" s="625"/>
      <c r="CR5" s="623" t="s">
        <v>230</v>
      </c>
      <c r="CS5" s="624"/>
      <c r="CT5" s="624"/>
      <c r="CU5" s="624"/>
      <c r="CV5" s="624"/>
      <c r="CW5" s="624"/>
      <c r="CX5" s="624"/>
      <c r="CY5" s="625"/>
      <c r="CZ5" s="623" t="s">
        <v>222</v>
      </c>
      <c r="DA5" s="624"/>
      <c r="DB5" s="624"/>
      <c r="DC5" s="625"/>
      <c r="DD5" s="623" t="s">
        <v>231</v>
      </c>
      <c r="DE5" s="624"/>
      <c r="DF5" s="624"/>
      <c r="DG5" s="624"/>
      <c r="DH5" s="624"/>
      <c r="DI5" s="624"/>
      <c r="DJ5" s="624"/>
      <c r="DK5" s="624"/>
      <c r="DL5" s="624"/>
      <c r="DM5" s="624"/>
      <c r="DN5" s="624"/>
      <c r="DO5" s="624"/>
      <c r="DP5" s="625"/>
      <c r="DQ5" s="623" t="s">
        <v>232</v>
      </c>
      <c r="DR5" s="624"/>
      <c r="DS5" s="624"/>
      <c r="DT5" s="624"/>
      <c r="DU5" s="624"/>
      <c r="DV5" s="624"/>
      <c r="DW5" s="624"/>
      <c r="DX5" s="624"/>
      <c r="DY5" s="624"/>
      <c r="DZ5" s="624"/>
      <c r="EA5" s="624"/>
      <c r="EB5" s="624"/>
      <c r="EC5" s="625"/>
    </row>
    <row r="6" spans="2:143" ht="11.25" customHeight="1" x14ac:dyDescent="0.15">
      <c r="B6" s="638" t="s">
        <v>233</v>
      </c>
      <c r="C6" s="639"/>
      <c r="D6" s="639"/>
      <c r="E6" s="639"/>
      <c r="F6" s="639"/>
      <c r="G6" s="639"/>
      <c r="H6" s="639"/>
      <c r="I6" s="639"/>
      <c r="J6" s="639"/>
      <c r="K6" s="639"/>
      <c r="L6" s="639"/>
      <c r="M6" s="639"/>
      <c r="N6" s="639"/>
      <c r="O6" s="639"/>
      <c r="P6" s="639"/>
      <c r="Q6" s="640"/>
      <c r="R6" s="641">
        <v>147003</v>
      </c>
      <c r="S6" s="642"/>
      <c r="T6" s="642"/>
      <c r="U6" s="642"/>
      <c r="V6" s="642"/>
      <c r="W6" s="642"/>
      <c r="X6" s="642"/>
      <c r="Y6" s="643"/>
      <c r="Z6" s="644">
        <v>0.7</v>
      </c>
      <c r="AA6" s="644"/>
      <c r="AB6" s="644"/>
      <c r="AC6" s="644"/>
      <c r="AD6" s="645">
        <v>147003</v>
      </c>
      <c r="AE6" s="645"/>
      <c r="AF6" s="645"/>
      <c r="AG6" s="645"/>
      <c r="AH6" s="645"/>
      <c r="AI6" s="645"/>
      <c r="AJ6" s="645"/>
      <c r="AK6" s="645"/>
      <c r="AL6" s="646">
        <v>1.2</v>
      </c>
      <c r="AM6" s="647"/>
      <c r="AN6" s="647"/>
      <c r="AO6" s="648"/>
      <c r="AP6" s="638" t="s">
        <v>234</v>
      </c>
      <c r="AQ6" s="639"/>
      <c r="AR6" s="639"/>
      <c r="AS6" s="639"/>
      <c r="AT6" s="639"/>
      <c r="AU6" s="639"/>
      <c r="AV6" s="639"/>
      <c r="AW6" s="639"/>
      <c r="AX6" s="639"/>
      <c r="AY6" s="639"/>
      <c r="AZ6" s="639"/>
      <c r="BA6" s="639"/>
      <c r="BB6" s="639"/>
      <c r="BC6" s="639"/>
      <c r="BD6" s="639"/>
      <c r="BE6" s="639"/>
      <c r="BF6" s="640"/>
      <c r="BG6" s="641">
        <v>8595801</v>
      </c>
      <c r="BH6" s="642"/>
      <c r="BI6" s="642"/>
      <c r="BJ6" s="642"/>
      <c r="BK6" s="642"/>
      <c r="BL6" s="642"/>
      <c r="BM6" s="642"/>
      <c r="BN6" s="643"/>
      <c r="BO6" s="644">
        <v>100</v>
      </c>
      <c r="BP6" s="644"/>
      <c r="BQ6" s="644"/>
      <c r="BR6" s="644"/>
      <c r="BS6" s="645">
        <v>102271</v>
      </c>
      <c r="BT6" s="645"/>
      <c r="BU6" s="645"/>
      <c r="BV6" s="645"/>
      <c r="BW6" s="645"/>
      <c r="BX6" s="645"/>
      <c r="BY6" s="645"/>
      <c r="BZ6" s="645"/>
      <c r="CA6" s="645"/>
      <c r="CB6" s="649"/>
      <c r="CD6" s="652" t="s">
        <v>235</v>
      </c>
      <c r="CE6" s="653"/>
      <c r="CF6" s="653"/>
      <c r="CG6" s="653"/>
      <c r="CH6" s="653"/>
      <c r="CI6" s="653"/>
      <c r="CJ6" s="653"/>
      <c r="CK6" s="653"/>
      <c r="CL6" s="653"/>
      <c r="CM6" s="653"/>
      <c r="CN6" s="653"/>
      <c r="CO6" s="653"/>
      <c r="CP6" s="653"/>
      <c r="CQ6" s="654"/>
      <c r="CR6" s="641">
        <v>187713</v>
      </c>
      <c r="CS6" s="642"/>
      <c r="CT6" s="642"/>
      <c r="CU6" s="642"/>
      <c r="CV6" s="642"/>
      <c r="CW6" s="642"/>
      <c r="CX6" s="642"/>
      <c r="CY6" s="643"/>
      <c r="CZ6" s="635">
        <v>0.9</v>
      </c>
      <c r="DA6" s="636"/>
      <c r="DB6" s="636"/>
      <c r="DC6" s="655"/>
      <c r="DD6" s="650" t="s">
        <v>176</v>
      </c>
      <c r="DE6" s="642"/>
      <c r="DF6" s="642"/>
      <c r="DG6" s="642"/>
      <c r="DH6" s="642"/>
      <c r="DI6" s="642"/>
      <c r="DJ6" s="642"/>
      <c r="DK6" s="642"/>
      <c r="DL6" s="642"/>
      <c r="DM6" s="642"/>
      <c r="DN6" s="642"/>
      <c r="DO6" s="642"/>
      <c r="DP6" s="643"/>
      <c r="DQ6" s="650">
        <v>187713</v>
      </c>
      <c r="DR6" s="642"/>
      <c r="DS6" s="642"/>
      <c r="DT6" s="642"/>
      <c r="DU6" s="642"/>
      <c r="DV6" s="642"/>
      <c r="DW6" s="642"/>
      <c r="DX6" s="642"/>
      <c r="DY6" s="642"/>
      <c r="DZ6" s="642"/>
      <c r="EA6" s="642"/>
      <c r="EB6" s="642"/>
      <c r="EC6" s="651"/>
    </row>
    <row r="7" spans="2:143" ht="11.25" customHeight="1" x14ac:dyDescent="0.15">
      <c r="B7" s="638" t="s">
        <v>236</v>
      </c>
      <c r="C7" s="639"/>
      <c r="D7" s="639"/>
      <c r="E7" s="639"/>
      <c r="F7" s="639"/>
      <c r="G7" s="639"/>
      <c r="H7" s="639"/>
      <c r="I7" s="639"/>
      <c r="J7" s="639"/>
      <c r="K7" s="639"/>
      <c r="L7" s="639"/>
      <c r="M7" s="639"/>
      <c r="N7" s="639"/>
      <c r="O7" s="639"/>
      <c r="P7" s="639"/>
      <c r="Q7" s="640"/>
      <c r="R7" s="641">
        <v>15090</v>
      </c>
      <c r="S7" s="642"/>
      <c r="T7" s="642"/>
      <c r="U7" s="642"/>
      <c r="V7" s="642"/>
      <c r="W7" s="642"/>
      <c r="X7" s="642"/>
      <c r="Y7" s="643"/>
      <c r="Z7" s="644">
        <v>0.1</v>
      </c>
      <c r="AA7" s="644"/>
      <c r="AB7" s="644"/>
      <c r="AC7" s="644"/>
      <c r="AD7" s="645">
        <v>15090</v>
      </c>
      <c r="AE7" s="645"/>
      <c r="AF7" s="645"/>
      <c r="AG7" s="645"/>
      <c r="AH7" s="645"/>
      <c r="AI7" s="645"/>
      <c r="AJ7" s="645"/>
      <c r="AK7" s="645"/>
      <c r="AL7" s="646">
        <v>0.1</v>
      </c>
      <c r="AM7" s="647"/>
      <c r="AN7" s="647"/>
      <c r="AO7" s="648"/>
      <c r="AP7" s="638" t="s">
        <v>237</v>
      </c>
      <c r="AQ7" s="639"/>
      <c r="AR7" s="639"/>
      <c r="AS7" s="639"/>
      <c r="AT7" s="639"/>
      <c r="AU7" s="639"/>
      <c r="AV7" s="639"/>
      <c r="AW7" s="639"/>
      <c r="AX7" s="639"/>
      <c r="AY7" s="639"/>
      <c r="AZ7" s="639"/>
      <c r="BA7" s="639"/>
      <c r="BB7" s="639"/>
      <c r="BC7" s="639"/>
      <c r="BD7" s="639"/>
      <c r="BE7" s="639"/>
      <c r="BF7" s="640"/>
      <c r="BG7" s="641">
        <v>3843961</v>
      </c>
      <c r="BH7" s="642"/>
      <c r="BI7" s="642"/>
      <c r="BJ7" s="642"/>
      <c r="BK7" s="642"/>
      <c r="BL7" s="642"/>
      <c r="BM7" s="642"/>
      <c r="BN7" s="643"/>
      <c r="BO7" s="644">
        <v>44.7</v>
      </c>
      <c r="BP7" s="644"/>
      <c r="BQ7" s="644"/>
      <c r="BR7" s="644"/>
      <c r="BS7" s="645">
        <v>102271</v>
      </c>
      <c r="BT7" s="645"/>
      <c r="BU7" s="645"/>
      <c r="BV7" s="645"/>
      <c r="BW7" s="645"/>
      <c r="BX7" s="645"/>
      <c r="BY7" s="645"/>
      <c r="BZ7" s="645"/>
      <c r="CA7" s="645"/>
      <c r="CB7" s="649"/>
      <c r="CD7" s="656" t="s">
        <v>238</v>
      </c>
      <c r="CE7" s="657"/>
      <c r="CF7" s="657"/>
      <c r="CG7" s="657"/>
      <c r="CH7" s="657"/>
      <c r="CI7" s="657"/>
      <c r="CJ7" s="657"/>
      <c r="CK7" s="657"/>
      <c r="CL7" s="657"/>
      <c r="CM7" s="657"/>
      <c r="CN7" s="657"/>
      <c r="CO7" s="657"/>
      <c r="CP7" s="657"/>
      <c r="CQ7" s="658"/>
      <c r="CR7" s="641">
        <v>3123691</v>
      </c>
      <c r="CS7" s="642"/>
      <c r="CT7" s="642"/>
      <c r="CU7" s="642"/>
      <c r="CV7" s="642"/>
      <c r="CW7" s="642"/>
      <c r="CX7" s="642"/>
      <c r="CY7" s="643"/>
      <c r="CZ7" s="644">
        <v>15</v>
      </c>
      <c r="DA7" s="644"/>
      <c r="DB7" s="644"/>
      <c r="DC7" s="644"/>
      <c r="DD7" s="650">
        <v>224955</v>
      </c>
      <c r="DE7" s="642"/>
      <c r="DF7" s="642"/>
      <c r="DG7" s="642"/>
      <c r="DH7" s="642"/>
      <c r="DI7" s="642"/>
      <c r="DJ7" s="642"/>
      <c r="DK7" s="642"/>
      <c r="DL7" s="642"/>
      <c r="DM7" s="642"/>
      <c r="DN7" s="642"/>
      <c r="DO7" s="642"/>
      <c r="DP7" s="643"/>
      <c r="DQ7" s="650">
        <v>2227989</v>
      </c>
      <c r="DR7" s="642"/>
      <c r="DS7" s="642"/>
      <c r="DT7" s="642"/>
      <c r="DU7" s="642"/>
      <c r="DV7" s="642"/>
      <c r="DW7" s="642"/>
      <c r="DX7" s="642"/>
      <c r="DY7" s="642"/>
      <c r="DZ7" s="642"/>
      <c r="EA7" s="642"/>
      <c r="EB7" s="642"/>
      <c r="EC7" s="651"/>
    </row>
    <row r="8" spans="2:143" ht="11.25" customHeight="1" x14ac:dyDescent="0.15">
      <c r="B8" s="638" t="s">
        <v>239</v>
      </c>
      <c r="C8" s="639"/>
      <c r="D8" s="639"/>
      <c r="E8" s="639"/>
      <c r="F8" s="639"/>
      <c r="G8" s="639"/>
      <c r="H8" s="639"/>
      <c r="I8" s="639"/>
      <c r="J8" s="639"/>
      <c r="K8" s="639"/>
      <c r="L8" s="639"/>
      <c r="M8" s="639"/>
      <c r="N8" s="639"/>
      <c r="O8" s="639"/>
      <c r="P8" s="639"/>
      <c r="Q8" s="640"/>
      <c r="R8" s="641">
        <v>29721</v>
      </c>
      <c r="S8" s="642"/>
      <c r="T8" s="642"/>
      <c r="U8" s="642"/>
      <c r="V8" s="642"/>
      <c r="W8" s="642"/>
      <c r="X8" s="642"/>
      <c r="Y8" s="643"/>
      <c r="Z8" s="644">
        <v>0.1</v>
      </c>
      <c r="AA8" s="644"/>
      <c r="AB8" s="644"/>
      <c r="AC8" s="644"/>
      <c r="AD8" s="645">
        <v>29721</v>
      </c>
      <c r="AE8" s="645"/>
      <c r="AF8" s="645"/>
      <c r="AG8" s="645"/>
      <c r="AH8" s="645"/>
      <c r="AI8" s="645"/>
      <c r="AJ8" s="645"/>
      <c r="AK8" s="645"/>
      <c r="AL8" s="646">
        <v>0.2</v>
      </c>
      <c r="AM8" s="647"/>
      <c r="AN8" s="647"/>
      <c r="AO8" s="648"/>
      <c r="AP8" s="638" t="s">
        <v>240</v>
      </c>
      <c r="AQ8" s="639"/>
      <c r="AR8" s="639"/>
      <c r="AS8" s="639"/>
      <c r="AT8" s="639"/>
      <c r="AU8" s="639"/>
      <c r="AV8" s="639"/>
      <c r="AW8" s="639"/>
      <c r="AX8" s="639"/>
      <c r="AY8" s="639"/>
      <c r="AZ8" s="639"/>
      <c r="BA8" s="639"/>
      <c r="BB8" s="639"/>
      <c r="BC8" s="639"/>
      <c r="BD8" s="639"/>
      <c r="BE8" s="639"/>
      <c r="BF8" s="640"/>
      <c r="BG8" s="641">
        <v>102789</v>
      </c>
      <c r="BH8" s="642"/>
      <c r="BI8" s="642"/>
      <c r="BJ8" s="642"/>
      <c r="BK8" s="642"/>
      <c r="BL8" s="642"/>
      <c r="BM8" s="642"/>
      <c r="BN8" s="643"/>
      <c r="BO8" s="644">
        <v>1.2</v>
      </c>
      <c r="BP8" s="644"/>
      <c r="BQ8" s="644"/>
      <c r="BR8" s="644"/>
      <c r="BS8" s="650" t="s">
        <v>176</v>
      </c>
      <c r="BT8" s="642"/>
      <c r="BU8" s="642"/>
      <c r="BV8" s="642"/>
      <c r="BW8" s="642"/>
      <c r="BX8" s="642"/>
      <c r="BY8" s="642"/>
      <c r="BZ8" s="642"/>
      <c r="CA8" s="642"/>
      <c r="CB8" s="651"/>
      <c r="CD8" s="656" t="s">
        <v>241</v>
      </c>
      <c r="CE8" s="657"/>
      <c r="CF8" s="657"/>
      <c r="CG8" s="657"/>
      <c r="CH8" s="657"/>
      <c r="CI8" s="657"/>
      <c r="CJ8" s="657"/>
      <c r="CK8" s="657"/>
      <c r="CL8" s="657"/>
      <c r="CM8" s="657"/>
      <c r="CN8" s="657"/>
      <c r="CO8" s="657"/>
      <c r="CP8" s="657"/>
      <c r="CQ8" s="658"/>
      <c r="CR8" s="641">
        <v>7175158</v>
      </c>
      <c r="CS8" s="642"/>
      <c r="CT8" s="642"/>
      <c r="CU8" s="642"/>
      <c r="CV8" s="642"/>
      <c r="CW8" s="642"/>
      <c r="CX8" s="642"/>
      <c r="CY8" s="643"/>
      <c r="CZ8" s="644">
        <v>34.5</v>
      </c>
      <c r="DA8" s="644"/>
      <c r="DB8" s="644"/>
      <c r="DC8" s="644"/>
      <c r="DD8" s="650">
        <v>304839</v>
      </c>
      <c r="DE8" s="642"/>
      <c r="DF8" s="642"/>
      <c r="DG8" s="642"/>
      <c r="DH8" s="642"/>
      <c r="DI8" s="642"/>
      <c r="DJ8" s="642"/>
      <c r="DK8" s="642"/>
      <c r="DL8" s="642"/>
      <c r="DM8" s="642"/>
      <c r="DN8" s="642"/>
      <c r="DO8" s="642"/>
      <c r="DP8" s="643"/>
      <c r="DQ8" s="650">
        <v>3487718</v>
      </c>
      <c r="DR8" s="642"/>
      <c r="DS8" s="642"/>
      <c r="DT8" s="642"/>
      <c r="DU8" s="642"/>
      <c r="DV8" s="642"/>
      <c r="DW8" s="642"/>
      <c r="DX8" s="642"/>
      <c r="DY8" s="642"/>
      <c r="DZ8" s="642"/>
      <c r="EA8" s="642"/>
      <c r="EB8" s="642"/>
      <c r="EC8" s="651"/>
    </row>
    <row r="9" spans="2:143" ht="11.25" customHeight="1" x14ac:dyDescent="0.15">
      <c r="B9" s="638" t="s">
        <v>242</v>
      </c>
      <c r="C9" s="639"/>
      <c r="D9" s="639"/>
      <c r="E9" s="639"/>
      <c r="F9" s="639"/>
      <c r="G9" s="639"/>
      <c r="H9" s="639"/>
      <c r="I9" s="639"/>
      <c r="J9" s="639"/>
      <c r="K9" s="639"/>
      <c r="L9" s="639"/>
      <c r="M9" s="639"/>
      <c r="N9" s="639"/>
      <c r="O9" s="639"/>
      <c r="P9" s="639"/>
      <c r="Q9" s="640"/>
      <c r="R9" s="641">
        <v>27486</v>
      </c>
      <c r="S9" s="642"/>
      <c r="T9" s="642"/>
      <c r="U9" s="642"/>
      <c r="V9" s="642"/>
      <c r="W9" s="642"/>
      <c r="X9" s="642"/>
      <c r="Y9" s="643"/>
      <c r="Z9" s="644">
        <v>0.1</v>
      </c>
      <c r="AA9" s="644"/>
      <c r="AB9" s="644"/>
      <c r="AC9" s="644"/>
      <c r="AD9" s="645">
        <v>27486</v>
      </c>
      <c r="AE9" s="645"/>
      <c r="AF9" s="645"/>
      <c r="AG9" s="645"/>
      <c r="AH9" s="645"/>
      <c r="AI9" s="645"/>
      <c r="AJ9" s="645"/>
      <c r="AK9" s="645"/>
      <c r="AL9" s="646">
        <v>0.2</v>
      </c>
      <c r="AM9" s="647"/>
      <c r="AN9" s="647"/>
      <c r="AO9" s="648"/>
      <c r="AP9" s="638" t="s">
        <v>243</v>
      </c>
      <c r="AQ9" s="639"/>
      <c r="AR9" s="639"/>
      <c r="AS9" s="639"/>
      <c r="AT9" s="639"/>
      <c r="AU9" s="639"/>
      <c r="AV9" s="639"/>
      <c r="AW9" s="639"/>
      <c r="AX9" s="639"/>
      <c r="AY9" s="639"/>
      <c r="AZ9" s="639"/>
      <c r="BA9" s="639"/>
      <c r="BB9" s="639"/>
      <c r="BC9" s="639"/>
      <c r="BD9" s="639"/>
      <c r="BE9" s="639"/>
      <c r="BF9" s="640"/>
      <c r="BG9" s="641">
        <v>2875941</v>
      </c>
      <c r="BH9" s="642"/>
      <c r="BI9" s="642"/>
      <c r="BJ9" s="642"/>
      <c r="BK9" s="642"/>
      <c r="BL9" s="642"/>
      <c r="BM9" s="642"/>
      <c r="BN9" s="643"/>
      <c r="BO9" s="644">
        <v>33.5</v>
      </c>
      <c r="BP9" s="644"/>
      <c r="BQ9" s="644"/>
      <c r="BR9" s="644"/>
      <c r="BS9" s="650" t="s">
        <v>176</v>
      </c>
      <c r="BT9" s="642"/>
      <c r="BU9" s="642"/>
      <c r="BV9" s="642"/>
      <c r="BW9" s="642"/>
      <c r="BX9" s="642"/>
      <c r="BY9" s="642"/>
      <c r="BZ9" s="642"/>
      <c r="CA9" s="642"/>
      <c r="CB9" s="651"/>
      <c r="CD9" s="656" t="s">
        <v>244</v>
      </c>
      <c r="CE9" s="657"/>
      <c r="CF9" s="657"/>
      <c r="CG9" s="657"/>
      <c r="CH9" s="657"/>
      <c r="CI9" s="657"/>
      <c r="CJ9" s="657"/>
      <c r="CK9" s="657"/>
      <c r="CL9" s="657"/>
      <c r="CM9" s="657"/>
      <c r="CN9" s="657"/>
      <c r="CO9" s="657"/>
      <c r="CP9" s="657"/>
      <c r="CQ9" s="658"/>
      <c r="CR9" s="641">
        <v>1621225</v>
      </c>
      <c r="CS9" s="642"/>
      <c r="CT9" s="642"/>
      <c r="CU9" s="642"/>
      <c r="CV9" s="642"/>
      <c r="CW9" s="642"/>
      <c r="CX9" s="642"/>
      <c r="CY9" s="643"/>
      <c r="CZ9" s="644">
        <v>7.8</v>
      </c>
      <c r="DA9" s="644"/>
      <c r="DB9" s="644"/>
      <c r="DC9" s="644"/>
      <c r="DD9" s="650">
        <v>7483</v>
      </c>
      <c r="DE9" s="642"/>
      <c r="DF9" s="642"/>
      <c r="DG9" s="642"/>
      <c r="DH9" s="642"/>
      <c r="DI9" s="642"/>
      <c r="DJ9" s="642"/>
      <c r="DK9" s="642"/>
      <c r="DL9" s="642"/>
      <c r="DM9" s="642"/>
      <c r="DN9" s="642"/>
      <c r="DO9" s="642"/>
      <c r="DP9" s="643"/>
      <c r="DQ9" s="650">
        <v>1568832</v>
      </c>
      <c r="DR9" s="642"/>
      <c r="DS9" s="642"/>
      <c r="DT9" s="642"/>
      <c r="DU9" s="642"/>
      <c r="DV9" s="642"/>
      <c r="DW9" s="642"/>
      <c r="DX9" s="642"/>
      <c r="DY9" s="642"/>
      <c r="DZ9" s="642"/>
      <c r="EA9" s="642"/>
      <c r="EB9" s="642"/>
      <c r="EC9" s="651"/>
    </row>
    <row r="10" spans="2:143" ht="11.25" customHeight="1" x14ac:dyDescent="0.15">
      <c r="B10" s="638" t="s">
        <v>245</v>
      </c>
      <c r="C10" s="639"/>
      <c r="D10" s="639"/>
      <c r="E10" s="639"/>
      <c r="F10" s="639"/>
      <c r="G10" s="639"/>
      <c r="H10" s="639"/>
      <c r="I10" s="639"/>
      <c r="J10" s="639"/>
      <c r="K10" s="639"/>
      <c r="L10" s="639"/>
      <c r="M10" s="639"/>
      <c r="N10" s="639"/>
      <c r="O10" s="639"/>
      <c r="P10" s="639"/>
      <c r="Q10" s="640"/>
      <c r="R10" s="641" t="s">
        <v>129</v>
      </c>
      <c r="S10" s="642"/>
      <c r="T10" s="642"/>
      <c r="U10" s="642"/>
      <c r="V10" s="642"/>
      <c r="W10" s="642"/>
      <c r="X10" s="642"/>
      <c r="Y10" s="643"/>
      <c r="Z10" s="644" t="s">
        <v>176</v>
      </c>
      <c r="AA10" s="644"/>
      <c r="AB10" s="644"/>
      <c r="AC10" s="644"/>
      <c r="AD10" s="645" t="s">
        <v>176</v>
      </c>
      <c r="AE10" s="645"/>
      <c r="AF10" s="645"/>
      <c r="AG10" s="645"/>
      <c r="AH10" s="645"/>
      <c r="AI10" s="645"/>
      <c r="AJ10" s="645"/>
      <c r="AK10" s="645"/>
      <c r="AL10" s="646" t="s">
        <v>176</v>
      </c>
      <c r="AM10" s="647"/>
      <c r="AN10" s="647"/>
      <c r="AO10" s="648"/>
      <c r="AP10" s="638" t="s">
        <v>246</v>
      </c>
      <c r="AQ10" s="639"/>
      <c r="AR10" s="639"/>
      <c r="AS10" s="639"/>
      <c r="AT10" s="639"/>
      <c r="AU10" s="639"/>
      <c r="AV10" s="639"/>
      <c r="AW10" s="639"/>
      <c r="AX10" s="639"/>
      <c r="AY10" s="639"/>
      <c r="AZ10" s="639"/>
      <c r="BA10" s="639"/>
      <c r="BB10" s="639"/>
      <c r="BC10" s="639"/>
      <c r="BD10" s="639"/>
      <c r="BE10" s="639"/>
      <c r="BF10" s="640"/>
      <c r="BG10" s="641">
        <v>179669</v>
      </c>
      <c r="BH10" s="642"/>
      <c r="BI10" s="642"/>
      <c r="BJ10" s="642"/>
      <c r="BK10" s="642"/>
      <c r="BL10" s="642"/>
      <c r="BM10" s="642"/>
      <c r="BN10" s="643"/>
      <c r="BO10" s="644">
        <v>2.1</v>
      </c>
      <c r="BP10" s="644"/>
      <c r="BQ10" s="644"/>
      <c r="BR10" s="644"/>
      <c r="BS10" s="650" t="s">
        <v>176</v>
      </c>
      <c r="BT10" s="642"/>
      <c r="BU10" s="642"/>
      <c r="BV10" s="642"/>
      <c r="BW10" s="642"/>
      <c r="BX10" s="642"/>
      <c r="BY10" s="642"/>
      <c r="BZ10" s="642"/>
      <c r="CA10" s="642"/>
      <c r="CB10" s="651"/>
      <c r="CD10" s="656" t="s">
        <v>247</v>
      </c>
      <c r="CE10" s="657"/>
      <c r="CF10" s="657"/>
      <c r="CG10" s="657"/>
      <c r="CH10" s="657"/>
      <c r="CI10" s="657"/>
      <c r="CJ10" s="657"/>
      <c r="CK10" s="657"/>
      <c r="CL10" s="657"/>
      <c r="CM10" s="657"/>
      <c r="CN10" s="657"/>
      <c r="CO10" s="657"/>
      <c r="CP10" s="657"/>
      <c r="CQ10" s="658"/>
      <c r="CR10" s="641">
        <v>64684</v>
      </c>
      <c r="CS10" s="642"/>
      <c r="CT10" s="642"/>
      <c r="CU10" s="642"/>
      <c r="CV10" s="642"/>
      <c r="CW10" s="642"/>
      <c r="CX10" s="642"/>
      <c r="CY10" s="643"/>
      <c r="CZ10" s="644">
        <v>0.3</v>
      </c>
      <c r="DA10" s="644"/>
      <c r="DB10" s="644"/>
      <c r="DC10" s="644"/>
      <c r="DD10" s="650" t="s">
        <v>138</v>
      </c>
      <c r="DE10" s="642"/>
      <c r="DF10" s="642"/>
      <c r="DG10" s="642"/>
      <c r="DH10" s="642"/>
      <c r="DI10" s="642"/>
      <c r="DJ10" s="642"/>
      <c r="DK10" s="642"/>
      <c r="DL10" s="642"/>
      <c r="DM10" s="642"/>
      <c r="DN10" s="642"/>
      <c r="DO10" s="642"/>
      <c r="DP10" s="643"/>
      <c r="DQ10" s="650">
        <v>55400</v>
      </c>
      <c r="DR10" s="642"/>
      <c r="DS10" s="642"/>
      <c r="DT10" s="642"/>
      <c r="DU10" s="642"/>
      <c r="DV10" s="642"/>
      <c r="DW10" s="642"/>
      <c r="DX10" s="642"/>
      <c r="DY10" s="642"/>
      <c r="DZ10" s="642"/>
      <c r="EA10" s="642"/>
      <c r="EB10" s="642"/>
      <c r="EC10" s="651"/>
    </row>
    <row r="11" spans="2:143" ht="11.25" customHeight="1" x14ac:dyDescent="0.15">
      <c r="B11" s="638" t="s">
        <v>248</v>
      </c>
      <c r="C11" s="639"/>
      <c r="D11" s="639"/>
      <c r="E11" s="639"/>
      <c r="F11" s="639"/>
      <c r="G11" s="639"/>
      <c r="H11" s="639"/>
      <c r="I11" s="639"/>
      <c r="J11" s="639"/>
      <c r="K11" s="639"/>
      <c r="L11" s="639"/>
      <c r="M11" s="639"/>
      <c r="N11" s="639"/>
      <c r="O11" s="639"/>
      <c r="P11" s="639"/>
      <c r="Q11" s="640"/>
      <c r="R11" s="641" t="s">
        <v>176</v>
      </c>
      <c r="S11" s="642"/>
      <c r="T11" s="642"/>
      <c r="U11" s="642"/>
      <c r="V11" s="642"/>
      <c r="W11" s="642"/>
      <c r="X11" s="642"/>
      <c r="Y11" s="643"/>
      <c r="Z11" s="644" t="s">
        <v>129</v>
      </c>
      <c r="AA11" s="644"/>
      <c r="AB11" s="644"/>
      <c r="AC11" s="644"/>
      <c r="AD11" s="645" t="s">
        <v>129</v>
      </c>
      <c r="AE11" s="645"/>
      <c r="AF11" s="645"/>
      <c r="AG11" s="645"/>
      <c r="AH11" s="645"/>
      <c r="AI11" s="645"/>
      <c r="AJ11" s="645"/>
      <c r="AK11" s="645"/>
      <c r="AL11" s="646" t="s">
        <v>176</v>
      </c>
      <c r="AM11" s="647"/>
      <c r="AN11" s="647"/>
      <c r="AO11" s="648"/>
      <c r="AP11" s="638" t="s">
        <v>249</v>
      </c>
      <c r="AQ11" s="639"/>
      <c r="AR11" s="639"/>
      <c r="AS11" s="639"/>
      <c r="AT11" s="639"/>
      <c r="AU11" s="639"/>
      <c r="AV11" s="639"/>
      <c r="AW11" s="639"/>
      <c r="AX11" s="639"/>
      <c r="AY11" s="639"/>
      <c r="AZ11" s="639"/>
      <c r="BA11" s="639"/>
      <c r="BB11" s="639"/>
      <c r="BC11" s="639"/>
      <c r="BD11" s="639"/>
      <c r="BE11" s="639"/>
      <c r="BF11" s="640"/>
      <c r="BG11" s="641">
        <v>685562</v>
      </c>
      <c r="BH11" s="642"/>
      <c r="BI11" s="642"/>
      <c r="BJ11" s="642"/>
      <c r="BK11" s="642"/>
      <c r="BL11" s="642"/>
      <c r="BM11" s="642"/>
      <c r="BN11" s="643"/>
      <c r="BO11" s="644">
        <v>8</v>
      </c>
      <c r="BP11" s="644"/>
      <c r="BQ11" s="644"/>
      <c r="BR11" s="644"/>
      <c r="BS11" s="650">
        <v>102271</v>
      </c>
      <c r="BT11" s="642"/>
      <c r="BU11" s="642"/>
      <c r="BV11" s="642"/>
      <c r="BW11" s="642"/>
      <c r="BX11" s="642"/>
      <c r="BY11" s="642"/>
      <c r="BZ11" s="642"/>
      <c r="CA11" s="642"/>
      <c r="CB11" s="651"/>
      <c r="CD11" s="656" t="s">
        <v>250</v>
      </c>
      <c r="CE11" s="657"/>
      <c r="CF11" s="657"/>
      <c r="CG11" s="657"/>
      <c r="CH11" s="657"/>
      <c r="CI11" s="657"/>
      <c r="CJ11" s="657"/>
      <c r="CK11" s="657"/>
      <c r="CL11" s="657"/>
      <c r="CM11" s="657"/>
      <c r="CN11" s="657"/>
      <c r="CO11" s="657"/>
      <c r="CP11" s="657"/>
      <c r="CQ11" s="658"/>
      <c r="CR11" s="641">
        <v>483626</v>
      </c>
      <c r="CS11" s="642"/>
      <c r="CT11" s="642"/>
      <c r="CU11" s="642"/>
      <c r="CV11" s="642"/>
      <c r="CW11" s="642"/>
      <c r="CX11" s="642"/>
      <c r="CY11" s="643"/>
      <c r="CZ11" s="644">
        <v>2.2999999999999998</v>
      </c>
      <c r="DA11" s="644"/>
      <c r="DB11" s="644"/>
      <c r="DC11" s="644"/>
      <c r="DD11" s="650">
        <v>241332</v>
      </c>
      <c r="DE11" s="642"/>
      <c r="DF11" s="642"/>
      <c r="DG11" s="642"/>
      <c r="DH11" s="642"/>
      <c r="DI11" s="642"/>
      <c r="DJ11" s="642"/>
      <c r="DK11" s="642"/>
      <c r="DL11" s="642"/>
      <c r="DM11" s="642"/>
      <c r="DN11" s="642"/>
      <c r="DO11" s="642"/>
      <c r="DP11" s="643"/>
      <c r="DQ11" s="650">
        <v>187606</v>
      </c>
      <c r="DR11" s="642"/>
      <c r="DS11" s="642"/>
      <c r="DT11" s="642"/>
      <c r="DU11" s="642"/>
      <c r="DV11" s="642"/>
      <c r="DW11" s="642"/>
      <c r="DX11" s="642"/>
      <c r="DY11" s="642"/>
      <c r="DZ11" s="642"/>
      <c r="EA11" s="642"/>
      <c r="EB11" s="642"/>
      <c r="EC11" s="651"/>
    </row>
    <row r="12" spans="2:143" ht="11.25" customHeight="1" x14ac:dyDescent="0.15">
      <c r="B12" s="638" t="s">
        <v>251</v>
      </c>
      <c r="C12" s="639"/>
      <c r="D12" s="639"/>
      <c r="E12" s="639"/>
      <c r="F12" s="639"/>
      <c r="G12" s="639"/>
      <c r="H12" s="639"/>
      <c r="I12" s="639"/>
      <c r="J12" s="639"/>
      <c r="K12" s="639"/>
      <c r="L12" s="639"/>
      <c r="M12" s="639"/>
      <c r="N12" s="639"/>
      <c r="O12" s="639"/>
      <c r="P12" s="639"/>
      <c r="Q12" s="640"/>
      <c r="R12" s="641">
        <v>1006596</v>
      </c>
      <c r="S12" s="642"/>
      <c r="T12" s="642"/>
      <c r="U12" s="642"/>
      <c r="V12" s="642"/>
      <c r="W12" s="642"/>
      <c r="X12" s="642"/>
      <c r="Y12" s="643"/>
      <c r="Z12" s="644">
        <v>4.8</v>
      </c>
      <c r="AA12" s="644"/>
      <c r="AB12" s="644"/>
      <c r="AC12" s="644"/>
      <c r="AD12" s="645">
        <v>1006596</v>
      </c>
      <c r="AE12" s="645"/>
      <c r="AF12" s="645"/>
      <c r="AG12" s="645"/>
      <c r="AH12" s="645"/>
      <c r="AI12" s="645"/>
      <c r="AJ12" s="645"/>
      <c r="AK12" s="645"/>
      <c r="AL12" s="646">
        <v>8.4</v>
      </c>
      <c r="AM12" s="647"/>
      <c r="AN12" s="647"/>
      <c r="AO12" s="648"/>
      <c r="AP12" s="638" t="s">
        <v>252</v>
      </c>
      <c r="AQ12" s="639"/>
      <c r="AR12" s="639"/>
      <c r="AS12" s="639"/>
      <c r="AT12" s="639"/>
      <c r="AU12" s="639"/>
      <c r="AV12" s="639"/>
      <c r="AW12" s="639"/>
      <c r="AX12" s="639"/>
      <c r="AY12" s="639"/>
      <c r="AZ12" s="639"/>
      <c r="BA12" s="639"/>
      <c r="BB12" s="639"/>
      <c r="BC12" s="639"/>
      <c r="BD12" s="639"/>
      <c r="BE12" s="639"/>
      <c r="BF12" s="640"/>
      <c r="BG12" s="641">
        <v>4204068</v>
      </c>
      <c r="BH12" s="642"/>
      <c r="BI12" s="642"/>
      <c r="BJ12" s="642"/>
      <c r="BK12" s="642"/>
      <c r="BL12" s="642"/>
      <c r="BM12" s="642"/>
      <c r="BN12" s="643"/>
      <c r="BO12" s="644">
        <v>48.9</v>
      </c>
      <c r="BP12" s="644"/>
      <c r="BQ12" s="644"/>
      <c r="BR12" s="644"/>
      <c r="BS12" s="650" t="s">
        <v>129</v>
      </c>
      <c r="BT12" s="642"/>
      <c r="BU12" s="642"/>
      <c r="BV12" s="642"/>
      <c r="BW12" s="642"/>
      <c r="BX12" s="642"/>
      <c r="BY12" s="642"/>
      <c r="BZ12" s="642"/>
      <c r="CA12" s="642"/>
      <c r="CB12" s="651"/>
      <c r="CD12" s="656" t="s">
        <v>253</v>
      </c>
      <c r="CE12" s="657"/>
      <c r="CF12" s="657"/>
      <c r="CG12" s="657"/>
      <c r="CH12" s="657"/>
      <c r="CI12" s="657"/>
      <c r="CJ12" s="657"/>
      <c r="CK12" s="657"/>
      <c r="CL12" s="657"/>
      <c r="CM12" s="657"/>
      <c r="CN12" s="657"/>
      <c r="CO12" s="657"/>
      <c r="CP12" s="657"/>
      <c r="CQ12" s="658"/>
      <c r="CR12" s="641">
        <v>191294</v>
      </c>
      <c r="CS12" s="642"/>
      <c r="CT12" s="642"/>
      <c r="CU12" s="642"/>
      <c r="CV12" s="642"/>
      <c r="CW12" s="642"/>
      <c r="CX12" s="642"/>
      <c r="CY12" s="643"/>
      <c r="CZ12" s="644">
        <v>0.9</v>
      </c>
      <c r="DA12" s="644"/>
      <c r="DB12" s="644"/>
      <c r="DC12" s="644"/>
      <c r="DD12" s="650" t="s">
        <v>129</v>
      </c>
      <c r="DE12" s="642"/>
      <c r="DF12" s="642"/>
      <c r="DG12" s="642"/>
      <c r="DH12" s="642"/>
      <c r="DI12" s="642"/>
      <c r="DJ12" s="642"/>
      <c r="DK12" s="642"/>
      <c r="DL12" s="642"/>
      <c r="DM12" s="642"/>
      <c r="DN12" s="642"/>
      <c r="DO12" s="642"/>
      <c r="DP12" s="643"/>
      <c r="DQ12" s="650">
        <v>77755</v>
      </c>
      <c r="DR12" s="642"/>
      <c r="DS12" s="642"/>
      <c r="DT12" s="642"/>
      <c r="DU12" s="642"/>
      <c r="DV12" s="642"/>
      <c r="DW12" s="642"/>
      <c r="DX12" s="642"/>
      <c r="DY12" s="642"/>
      <c r="DZ12" s="642"/>
      <c r="EA12" s="642"/>
      <c r="EB12" s="642"/>
      <c r="EC12" s="651"/>
    </row>
    <row r="13" spans="2:143" ht="11.25" customHeight="1" x14ac:dyDescent="0.15">
      <c r="B13" s="638" t="s">
        <v>254</v>
      </c>
      <c r="C13" s="639"/>
      <c r="D13" s="639"/>
      <c r="E13" s="639"/>
      <c r="F13" s="639"/>
      <c r="G13" s="639"/>
      <c r="H13" s="639"/>
      <c r="I13" s="639"/>
      <c r="J13" s="639"/>
      <c r="K13" s="639"/>
      <c r="L13" s="639"/>
      <c r="M13" s="639"/>
      <c r="N13" s="639"/>
      <c r="O13" s="639"/>
      <c r="P13" s="639"/>
      <c r="Q13" s="640"/>
      <c r="R13" s="641">
        <v>24185</v>
      </c>
      <c r="S13" s="642"/>
      <c r="T13" s="642"/>
      <c r="U13" s="642"/>
      <c r="V13" s="642"/>
      <c r="W13" s="642"/>
      <c r="X13" s="642"/>
      <c r="Y13" s="643"/>
      <c r="Z13" s="644">
        <v>0.1</v>
      </c>
      <c r="AA13" s="644"/>
      <c r="AB13" s="644"/>
      <c r="AC13" s="644"/>
      <c r="AD13" s="645">
        <v>24185</v>
      </c>
      <c r="AE13" s="645"/>
      <c r="AF13" s="645"/>
      <c r="AG13" s="645"/>
      <c r="AH13" s="645"/>
      <c r="AI13" s="645"/>
      <c r="AJ13" s="645"/>
      <c r="AK13" s="645"/>
      <c r="AL13" s="646">
        <v>0.2</v>
      </c>
      <c r="AM13" s="647"/>
      <c r="AN13" s="647"/>
      <c r="AO13" s="648"/>
      <c r="AP13" s="638" t="s">
        <v>255</v>
      </c>
      <c r="AQ13" s="639"/>
      <c r="AR13" s="639"/>
      <c r="AS13" s="639"/>
      <c r="AT13" s="639"/>
      <c r="AU13" s="639"/>
      <c r="AV13" s="639"/>
      <c r="AW13" s="639"/>
      <c r="AX13" s="639"/>
      <c r="AY13" s="639"/>
      <c r="AZ13" s="639"/>
      <c r="BA13" s="639"/>
      <c r="BB13" s="639"/>
      <c r="BC13" s="639"/>
      <c r="BD13" s="639"/>
      <c r="BE13" s="639"/>
      <c r="BF13" s="640"/>
      <c r="BG13" s="641">
        <v>4201694</v>
      </c>
      <c r="BH13" s="642"/>
      <c r="BI13" s="642"/>
      <c r="BJ13" s="642"/>
      <c r="BK13" s="642"/>
      <c r="BL13" s="642"/>
      <c r="BM13" s="642"/>
      <c r="BN13" s="643"/>
      <c r="BO13" s="644">
        <v>48.9</v>
      </c>
      <c r="BP13" s="644"/>
      <c r="BQ13" s="644"/>
      <c r="BR13" s="644"/>
      <c r="BS13" s="650" t="s">
        <v>129</v>
      </c>
      <c r="BT13" s="642"/>
      <c r="BU13" s="642"/>
      <c r="BV13" s="642"/>
      <c r="BW13" s="642"/>
      <c r="BX13" s="642"/>
      <c r="BY13" s="642"/>
      <c r="BZ13" s="642"/>
      <c r="CA13" s="642"/>
      <c r="CB13" s="651"/>
      <c r="CD13" s="656" t="s">
        <v>256</v>
      </c>
      <c r="CE13" s="657"/>
      <c r="CF13" s="657"/>
      <c r="CG13" s="657"/>
      <c r="CH13" s="657"/>
      <c r="CI13" s="657"/>
      <c r="CJ13" s="657"/>
      <c r="CK13" s="657"/>
      <c r="CL13" s="657"/>
      <c r="CM13" s="657"/>
      <c r="CN13" s="657"/>
      <c r="CO13" s="657"/>
      <c r="CP13" s="657"/>
      <c r="CQ13" s="658"/>
      <c r="CR13" s="641">
        <v>1715537</v>
      </c>
      <c r="CS13" s="642"/>
      <c r="CT13" s="642"/>
      <c r="CU13" s="642"/>
      <c r="CV13" s="642"/>
      <c r="CW13" s="642"/>
      <c r="CX13" s="642"/>
      <c r="CY13" s="643"/>
      <c r="CZ13" s="644">
        <v>8.3000000000000007</v>
      </c>
      <c r="DA13" s="644"/>
      <c r="DB13" s="644"/>
      <c r="DC13" s="644"/>
      <c r="DD13" s="650">
        <v>680546</v>
      </c>
      <c r="DE13" s="642"/>
      <c r="DF13" s="642"/>
      <c r="DG13" s="642"/>
      <c r="DH13" s="642"/>
      <c r="DI13" s="642"/>
      <c r="DJ13" s="642"/>
      <c r="DK13" s="642"/>
      <c r="DL13" s="642"/>
      <c r="DM13" s="642"/>
      <c r="DN13" s="642"/>
      <c r="DO13" s="642"/>
      <c r="DP13" s="643"/>
      <c r="DQ13" s="650">
        <v>1168931</v>
      </c>
      <c r="DR13" s="642"/>
      <c r="DS13" s="642"/>
      <c r="DT13" s="642"/>
      <c r="DU13" s="642"/>
      <c r="DV13" s="642"/>
      <c r="DW13" s="642"/>
      <c r="DX13" s="642"/>
      <c r="DY13" s="642"/>
      <c r="DZ13" s="642"/>
      <c r="EA13" s="642"/>
      <c r="EB13" s="642"/>
      <c r="EC13" s="651"/>
    </row>
    <row r="14" spans="2:143" ht="11.25" customHeight="1" x14ac:dyDescent="0.15">
      <c r="B14" s="638" t="s">
        <v>257</v>
      </c>
      <c r="C14" s="639"/>
      <c r="D14" s="639"/>
      <c r="E14" s="639"/>
      <c r="F14" s="639"/>
      <c r="G14" s="639"/>
      <c r="H14" s="639"/>
      <c r="I14" s="639"/>
      <c r="J14" s="639"/>
      <c r="K14" s="639"/>
      <c r="L14" s="639"/>
      <c r="M14" s="639"/>
      <c r="N14" s="639"/>
      <c r="O14" s="639"/>
      <c r="P14" s="639"/>
      <c r="Q14" s="640"/>
      <c r="R14" s="641" t="s">
        <v>176</v>
      </c>
      <c r="S14" s="642"/>
      <c r="T14" s="642"/>
      <c r="U14" s="642"/>
      <c r="V14" s="642"/>
      <c r="W14" s="642"/>
      <c r="X14" s="642"/>
      <c r="Y14" s="643"/>
      <c r="Z14" s="644" t="s">
        <v>129</v>
      </c>
      <c r="AA14" s="644"/>
      <c r="AB14" s="644"/>
      <c r="AC14" s="644"/>
      <c r="AD14" s="645" t="s">
        <v>129</v>
      </c>
      <c r="AE14" s="645"/>
      <c r="AF14" s="645"/>
      <c r="AG14" s="645"/>
      <c r="AH14" s="645"/>
      <c r="AI14" s="645"/>
      <c r="AJ14" s="645"/>
      <c r="AK14" s="645"/>
      <c r="AL14" s="646" t="s">
        <v>176</v>
      </c>
      <c r="AM14" s="647"/>
      <c r="AN14" s="647"/>
      <c r="AO14" s="648"/>
      <c r="AP14" s="638" t="s">
        <v>258</v>
      </c>
      <c r="AQ14" s="639"/>
      <c r="AR14" s="639"/>
      <c r="AS14" s="639"/>
      <c r="AT14" s="639"/>
      <c r="AU14" s="639"/>
      <c r="AV14" s="639"/>
      <c r="AW14" s="639"/>
      <c r="AX14" s="639"/>
      <c r="AY14" s="639"/>
      <c r="AZ14" s="639"/>
      <c r="BA14" s="639"/>
      <c r="BB14" s="639"/>
      <c r="BC14" s="639"/>
      <c r="BD14" s="639"/>
      <c r="BE14" s="639"/>
      <c r="BF14" s="640"/>
      <c r="BG14" s="641">
        <v>168601</v>
      </c>
      <c r="BH14" s="642"/>
      <c r="BI14" s="642"/>
      <c r="BJ14" s="642"/>
      <c r="BK14" s="642"/>
      <c r="BL14" s="642"/>
      <c r="BM14" s="642"/>
      <c r="BN14" s="643"/>
      <c r="BO14" s="644">
        <v>2</v>
      </c>
      <c r="BP14" s="644"/>
      <c r="BQ14" s="644"/>
      <c r="BR14" s="644"/>
      <c r="BS14" s="650" t="s">
        <v>176</v>
      </c>
      <c r="BT14" s="642"/>
      <c r="BU14" s="642"/>
      <c r="BV14" s="642"/>
      <c r="BW14" s="642"/>
      <c r="BX14" s="642"/>
      <c r="BY14" s="642"/>
      <c r="BZ14" s="642"/>
      <c r="CA14" s="642"/>
      <c r="CB14" s="651"/>
      <c r="CD14" s="656" t="s">
        <v>259</v>
      </c>
      <c r="CE14" s="657"/>
      <c r="CF14" s="657"/>
      <c r="CG14" s="657"/>
      <c r="CH14" s="657"/>
      <c r="CI14" s="657"/>
      <c r="CJ14" s="657"/>
      <c r="CK14" s="657"/>
      <c r="CL14" s="657"/>
      <c r="CM14" s="657"/>
      <c r="CN14" s="657"/>
      <c r="CO14" s="657"/>
      <c r="CP14" s="657"/>
      <c r="CQ14" s="658"/>
      <c r="CR14" s="641">
        <v>739418</v>
      </c>
      <c r="CS14" s="642"/>
      <c r="CT14" s="642"/>
      <c r="CU14" s="642"/>
      <c r="CV14" s="642"/>
      <c r="CW14" s="642"/>
      <c r="CX14" s="642"/>
      <c r="CY14" s="643"/>
      <c r="CZ14" s="644">
        <v>3.6</v>
      </c>
      <c r="DA14" s="644"/>
      <c r="DB14" s="644"/>
      <c r="DC14" s="644"/>
      <c r="DD14" s="650">
        <v>17731</v>
      </c>
      <c r="DE14" s="642"/>
      <c r="DF14" s="642"/>
      <c r="DG14" s="642"/>
      <c r="DH14" s="642"/>
      <c r="DI14" s="642"/>
      <c r="DJ14" s="642"/>
      <c r="DK14" s="642"/>
      <c r="DL14" s="642"/>
      <c r="DM14" s="642"/>
      <c r="DN14" s="642"/>
      <c r="DO14" s="642"/>
      <c r="DP14" s="643"/>
      <c r="DQ14" s="650">
        <v>719215</v>
      </c>
      <c r="DR14" s="642"/>
      <c r="DS14" s="642"/>
      <c r="DT14" s="642"/>
      <c r="DU14" s="642"/>
      <c r="DV14" s="642"/>
      <c r="DW14" s="642"/>
      <c r="DX14" s="642"/>
      <c r="DY14" s="642"/>
      <c r="DZ14" s="642"/>
      <c r="EA14" s="642"/>
      <c r="EB14" s="642"/>
      <c r="EC14" s="651"/>
    </row>
    <row r="15" spans="2:143" ht="11.25" customHeight="1" x14ac:dyDescent="0.15">
      <c r="B15" s="638" t="s">
        <v>260</v>
      </c>
      <c r="C15" s="639"/>
      <c r="D15" s="639"/>
      <c r="E15" s="639"/>
      <c r="F15" s="639"/>
      <c r="G15" s="639"/>
      <c r="H15" s="639"/>
      <c r="I15" s="639"/>
      <c r="J15" s="639"/>
      <c r="K15" s="639"/>
      <c r="L15" s="639"/>
      <c r="M15" s="639"/>
      <c r="N15" s="639"/>
      <c r="O15" s="639"/>
      <c r="P15" s="639"/>
      <c r="Q15" s="640"/>
      <c r="R15" s="641">
        <v>59413</v>
      </c>
      <c r="S15" s="642"/>
      <c r="T15" s="642"/>
      <c r="U15" s="642"/>
      <c r="V15" s="642"/>
      <c r="W15" s="642"/>
      <c r="X15" s="642"/>
      <c r="Y15" s="643"/>
      <c r="Z15" s="644">
        <v>0.3</v>
      </c>
      <c r="AA15" s="644"/>
      <c r="AB15" s="644"/>
      <c r="AC15" s="644"/>
      <c r="AD15" s="645">
        <v>59413</v>
      </c>
      <c r="AE15" s="645"/>
      <c r="AF15" s="645"/>
      <c r="AG15" s="645"/>
      <c r="AH15" s="645"/>
      <c r="AI15" s="645"/>
      <c r="AJ15" s="645"/>
      <c r="AK15" s="645"/>
      <c r="AL15" s="646">
        <v>0.5</v>
      </c>
      <c r="AM15" s="647"/>
      <c r="AN15" s="647"/>
      <c r="AO15" s="648"/>
      <c r="AP15" s="638" t="s">
        <v>261</v>
      </c>
      <c r="AQ15" s="639"/>
      <c r="AR15" s="639"/>
      <c r="AS15" s="639"/>
      <c r="AT15" s="639"/>
      <c r="AU15" s="639"/>
      <c r="AV15" s="639"/>
      <c r="AW15" s="639"/>
      <c r="AX15" s="639"/>
      <c r="AY15" s="639"/>
      <c r="AZ15" s="639"/>
      <c r="BA15" s="639"/>
      <c r="BB15" s="639"/>
      <c r="BC15" s="639"/>
      <c r="BD15" s="639"/>
      <c r="BE15" s="639"/>
      <c r="BF15" s="640"/>
      <c r="BG15" s="641">
        <v>379116</v>
      </c>
      <c r="BH15" s="642"/>
      <c r="BI15" s="642"/>
      <c r="BJ15" s="642"/>
      <c r="BK15" s="642"/>
      <c r="BL15" s="642"/>
      <c r="BM15" s="642"/>
      <c r="BN15" s="643"/>
      <c r="BO15" s="644">
        <v>4.4000000000000004</v>
      </c>
      <c r="BP15" s="644"/>
      <c r="BQ15" s="644"/>
      <c r="BR15" s="644"/>
      <c r="BS15" s="650" t="s">
        <v>129</v>
      </c>
      <c r="BT15" s="642"/>
      <c r="BU15" s="642"/>
      <c r="BV15" s="642"/>
      <c r="BW15" s="642"/>
      <c r="BX15" s="642"/>
      <c r="BY15" s="642"/>
      <c r="BZ15" s="642"/>
      <c r="CA15" s="642"/>
      <c r="CB15" s="651"/>
      <c r="CD15" s="656" t="s">
        <v>262</v>
      </c>
      <c r="CE15" s="657"/>
      <c r="CF15" s="657"/>
      <c r="CG15" s="657"/>
      <c r="CH15" s="657"/>
      <c r="CI15" s="657"/>
      <c r="CJ15" s="657"/>
      <c r="CK15" s="657"/>
      <c r="CL15" s="657"/>
      <c r="CM15" s="657"/>
      <c r="CN15" s="657"/>
      <c r="CO15" s="657"/>
      <c r="CP15" s="657"/>
      <c r="CQ15" s="658"/>
      <c r="CR15" s="641">
        <v>2927363</v>
      </c>
      <c r="CS15" s="642"/>
      <c r="CT15" s="642"/>
      <c r="CU15" s="642"/>
      <c r="CV15" s="642"/>
      <c r="CW15" s="642"/>
      <c r="CX15" s="642"/>
      <c r="CY15" s="643"/>
      <c r="CZ15" s="644">
        <v>14.1</v>
      </c>
      <c r="DA15" s="644"/>
      <c r="DB15" s="644"/>
      <c r="DC15" s="644"/>
      <c r="DD15" s="650">
        <v>1186073</v>
      </c>
      <c r="DE15" s="642"/>
      <c r="DF15" s="642"/>
      <c r="DG15" s="642"/>
      <c r="DH15" s="642"/>
      <c r="DI15" s="642"/>
      <c r="DJ15" s="642"/>
      <c r="DK15" s="642"/>
      <c r="DL15" s="642"/>
      <c r="DM15" s="642"/>
      <c r="DN15" s="642"/>
      <c r="DO15" s="642"/>
      <c r="DP15" s="643"/>
      <c r="DQ15" s="650">
        <v>1460779</v>
      </c>
      <c r="DR15" s="642"/>
      <c r="DS15" s="642"/>
      <c r="DT15" s="642"/>
      <c r="DU15" s="642"/>
      <c r="DV15" s="642"/>
      <c r="DW15" s="642"/>
      <c r="DX15" s="642"/>
      <c r="DY15" s="642"/>
      <c r="DZ15" s="642"/>
      <c r="EA15" s="642"/>
      <c r="EB15" s="642"/>
      <c r="EC15" s="651"/>
    </row>
    <row r="16" spans="2:143" ht="11.25" customHeight="1" x14ac:dyDescent="0.15">
      <c r="B16" s="638" t="s">
        <v>263</v>
      </c>
      <c r="C16" s="639"/>
      <c r="D16" s="639"/>
      <c r="E16" s="639"/>
      <c r="F16" s="639"/>
      <c r="G16" s="639"/>
      <c r="H16" s="639"/>
      <c r="I16" s="639"/>
      <c r="J16" s="639"/>
      <c r="K16" s="639"/>
      <c r="L16" s="639"/>
      <c r="M16" s="639"/>
      <c r="N16" s="639"/>
      <c r="O16" s="639"/>
      <c r="P16" s="639"/>
      <c r="Q16" s="640"/>
      <c r="R16" s="641" t="s">
        <v>129</v>
      </c>
      <c r="S16" s="642"/>
      <c r="T16" s="642"/>
      <c r="U16" s="642"/>
      <c r="V16" s="642"/>
      <c r="W16" s="642"/>
      <c r="X16" s="642"/>
      <c r="Y16" s="643"/>
      <c r="Z16" s="644" t="s">
        <v>176</v>
      </c>
      <c r="AA16" s="644"/>
      <c r="AB16" s="644"/>
      <c r="AC16" s="644"/>
      <c r="AD16" s="645" t="s">
        <v>176</v>
      </c>
      <c r="AE16" s="645"/>
      <c r="AF16" s="645"/>
      <c r="AG16" s="645"/>
      <c r="AH16" s="645"/>
      <c r="AI16" s="645"/>
      <c r="AJ16" s="645"/>
      <c r="AK16" s="645"/>
      <c r="AL16" s="646" t="s">
        <v>129</v>
      </c>
      <c r="AM16" s="647"/>
      <c r="AN16" s="647"/>
      <c r="AO16" s="648"/>
      <c r="AP16" s="638" t="s">
        <v>264</v>
      </c>
      <c r="AQ16" s="639"/>
      <c r="AR16" s="639"/>
      <c r="AS16" s="639"/>
      <c r="AT16" s="639"/>
      <c r="AU16" s="639"/>
      <c r="AV16" s="639"/>
      <c r="AW16" s="639"/>
      <c r="AX16" s="639"/>
      <c r="AY16" s="639"/>
      <c r="AZ16" s="639"/>
      <c r="BA16" s="639"/>
      <c r="BB16" s="639"/>
      <c r="BC16" s="639"/>
      <c r="BD16" s="639"/>
      <c r="BE16" s="639"/>
      <c r="BF16" s="640"/>
      <c r="BG16" s="641">
        <v>55</v>
      </c>
      <c r="BH16" s="642"/>
      <c r="BI16" s="642"/>
      <c r="BJ16" s="642"/>
      <c r="BK16" s="642"/>
      <c r="BL16" s="642"/>
      <c r="BM16" s="642"/>
      <c r="BN16" s="643"/>
      <c r="BO16" s="644">
        <v>0</v>
      </c>
      <c r="BP16" s="644"/>
      <c r="BQ16" s="644"/>
      <c r="BR16" s="644"/>
      <c r="BS16" s="650" t="s">
        <v>138</v>
      </c>
      <c r="BT16" s="642"/>
      <c r="BU16" s="642"/>
      <c r="BV16" s="642"/>
      <c r="BW16" s="642"/>
      <c r="BX16" s="642"/>
      <c r="BY16" s="642"/>
      <c r="BZ16" s="642"/>
      <c r="CA16" s="642"/>
      <c r="CB16" s="651"/>
      <c r="CD16" s="656" t="s">
        <v>265</v>
      </c>
      <c r="CE16" s="657"/>
      <c r="CF16" s="657"/>
      <c r="CG16" s="657"/>
      <c r="CH16" s="657"/>
      <c r="CI16" s="657"/>
      <c r="CJ16" s="657"/>
      <c r="CK16" s="657"/>
      <c r="CL16" s="657"/>
      <c r="CM16" s="657"/>
      <c r="CN16" s="657"/>
      <c r="CO16" s="657"/>
      <c r="CP16" s="657"/>
      <c r="CQ16" s="658"/>
      <c r="CR16" s="641">
        <v>11478</v>
      </c>
      <c r="CS16" s="642"/>
      <c r="CT16" s="642"/>
      <c r="CU16" s="642"/>
      <c r="CV16" s="642"/>
      <c r="CW16" s="642"/>
      <c r="CX16" s="642"/>
      <c r="CY16" s="643"/>
      <c r="CZ16" s="644">
        <v>0.1</v>
      </c>
      <c r="DA16" s="644"/>
      <c r="DB16" s="644"/>
      <c r="DC16" s="644"/>
      <c r="DD16" s="650" t="s">
        <v>176</v>
      </c>
      <c r="DE16" s="642"/>
      <c r="DF16" s="642"/>
      <c r="DG16" s="642"/>
      <c r="DH16" s="642"/>
      <c r="DI16" s="642"/>
      <c r="DJ16" s="642"/>
      <c r="DK16" s="642"/>
      <c r="DL16" s="642"/>
      <c r="DM16" s="642"/>
      <c r="DN16" s="642"/>
      <c r="DO16" s="642"/>
      <c r="DP16" s="643"/>
      <c r="DQ16" s="650">
        <v>11478</v>
      </c>
      <c r="DR16" s="642"/>
      <c r="DS16" s="642"/>
      <c r="DT16" s="642"/>
      <c r="DU16" s="642"/>
      <c r="DV16" s="642"/>
      <c r="DW16" s="642"/>
      <c r="DX16" s="642"/>
      <c r="DY16" s="642"/>
      <c r="DZ16" s="642"/>
      <c r="EA16" s="642"/>
      <c r="EB16" s="642"/>
      <c r="EC16" s="651"/>
    </row>
    <row r="17" spans="2:133" ht="11.25" customHeight="1" x14ac:dyDescent="0.15">
      <c r="B17" s="638" t="s">
        <v>266</v>
      </c>
      <c r="C17" s="639"/>
      <c r="D17" s="639"/>
      <c r="E17" s="639"/>
      <c r="F17" s="639"/>
      <c r="G17" s="639"/>
      <c r="H17" s="639"/>
      <c r="I17" s="639"/>
      <c r="J17" s="639"/>
      <c r="K17" s="639"/>
      <c r="L17" s="639"/>
      <c r="M17" s="639"/>
      <c r="N17" s="639"/>
      <c r="O17" s="639"/>
      <c r="P17" s="639"/>
      <c r="Q17" s="640"/>
      <c r="R17" s="641">
        <v>49896</v>
      </c>
      <c r="S17" s="642"/>
      <c r="T17" s="642"/>
      <c r="U17" s="642"/>
      <c r="V17" s="642"/>
      <c r="W17" s="642"/>
      <c r="X17" s="642"/>
      <c r="Y17" s="643"/>
      <c r="Z17" s="644">
        <v>0.2</v>
      </c>
      <c r="AA17" s="644"/>
      <c r="AB17" s="644"/>
      <c r="AC17" s="644"/>
      <c r="AD17" s="645">
        <v>49896</v>
      </c>
      <c r="AE17" s="645"/>
      <c r="AF17" s="645"/>
      <c r="AG17" s="645"/>
      <c r="AH17" s="645"/>
      <c r="AI17" s="645"/>
      <c r="AJ17" s="645"/>
      <c r="AK17" s="645"/>
      <c r="AL17" s="646">
        <v>0.4</v>
      </c>
      <c r="AM17" s="647"/>
      <c r="AN17" s="647"/>
      <c r="AO17" s="648"/>
      <c r="AP17" s="638" t="s">
        <v>267</v>
      </c>
      <c r="AQ17" s="639"/>
      <c r="AR17" s="639"/>
      <c r="AS17" s="639"/>
      <c r="AT17" s="639"/>
      <c r="AU17" s="639"/>
      <c r="AV17" s="639"/>
      <c r="AW17" s="639"/>
      <c r="AX17" s="639"/>
      <c r="AY17" s="639"/>
      <c r="AZ17" s="639"/>
      <c r="BA17" s="639"/>
      <c r="BB17" s="639"/>
      <c r="BC17" s="639"/>
      <c r="BD17" s="639"/>
      <c r="BE17" s="639"/>
      <c r="BF17" s="640"/>
      <c r="BG17" s="641" t="s">
        <v>176</v>
      </c>
      <c r="BH17" s="642"/>
      <c r="BI17" s="642"/>
      <c r="BJ17" s="642"/>
      <c r="BK17" s="642"/>
      <c r="BL17" s="642"/>
      <c r="BM17" s="642"/>
      <c r="BN17" s="643"/>
      <c r="BO17" s="644" t="s">
        <v>138</v>
      </c>
      <c r="BP17" s="644"/>
      <c r="BQ17" s="644"/>
      <c r="BR17" s="644"/>
      <c r="BS17" s="650" t="s">
        <v>176</v>
      </c>
      <c r="BT17" s="642"/>
      <c r="BU17" s="642"/>
      <c r="BV17" s="642"/>
      <c r="BW17" s="642"/>
      <c r="BX17" s="642"/>
      <c r="BY17" s="642"/>
      <c r="BZ17" s="642"/>
      <c r="CA17" s="642"/>
      <c r="CB17" s="651"/>
      <c r="CD17" s="656" t="s">
        <v>268</v>
      </c>
      <c r="CE17" s="657"/>
      <c r="CF17" s="657"/>
      <c r="CG17" s="657"/>
      <c r="CH17" s="657"/>
      <c r="CI17" s="657"/>
      <c r="CJ17" s="657"/>
      <c r="CK17" s="657"/>
      <c r="CL17" s="657"/>
      <c r="CM17" s="657"/>
      <c r="CN17" s="657"/>
      <c r="CO17" s="657"/>
      <c r="CP17" s="657"/>
      <c r="CQ17" s="658"/>
      <c r="CR17" s="641">
        <v>2531087</v>
      </c>
      <c r="CS17" s="642"/>
      <c r="CT17" s="642"/>
      <c r="CU17" s="642"/>
      <c r="CV17" s="642"/>
      <c r="CW17" s="642"/>
      <c r="CX17" s="642"/>
      <c r="CY17" s="643"/>
      <c r="CZ17" s="644">
        <v>12.2</v>
      </c>
      <c r="DA17" s="644"/>
      <c r="DB17" s="644"/>
      <c r="DC17" s="644"/>
      <c r="DD17" s="650" t="s">
        <v>138</v>
      </c>
      <c r="DE17" s="642"/>
      <c r="DF17" s="642"/>
      <c r="DG17" s="642"/>
      <c r="DH17" s="642"/>
      <c r="DI17" s="642"/>
      <c r="DJ17" s="642"/>
      <c r="DK17" s="642"/>
      <c r="DL17" s="642"/>
      <c r="DM17" s="642"/>
      <c r="DN17" s="642"/>
      <c r="DO17" s="642"/>
      <c r="DP17" s="643"/>
      <c r="DQ17" s="650">
        <v>2502759</v>
      </c>
      <c r="DR17" s="642"/>
      <c r="DS17" s="642"/>
      <c r="DT17" s="642"/>
      <c r="DU17" s="642"/>
      <c r="DV17" s="642"/>
      <c r="DW17" s="642"/>
      <c r="DX17" s="642"/>
      <c r="DY17" s="642"/>
      <c r="DZ17" s="642"/>
      <c r="EA17" s="642"/>
      <c r="EB17" s="642"/>
      <c r="EC17" s="651"/>
    </row>
    <row r="18" spans="2:133" ht="11.25" customHeight="1" x14ac:dyDescent="0.15">
      <c r="B18" s="638" t="s">
        <v>269</v>
      </c>
      <c r="C18" s="639"/>
      <c r="D18" s="639"/>
      <c r="E18" s="639"/>
      <c r="F18" s="639"/>
      <c r="G18" s="639"/>
      <c r="H18" s="639"/>
      <c r="I18" s="639"/>
      <c r="J18" s="639"/>
      <c r="K18" s="639"/>
      <c r="L18" s="639"/>
      <c r="M18" s="639"/>
      <c r="N18" s="639"/>
      <c r="O18" s="639"/>
      <c r="P18" s="639"/>
      <c r="Q18" s="640"/>
      <c r="R18" s="641">
        <v>2383526</v>
      </c>
      <c r="S18" s="642"/>
      <c r="T18" s="642"/>
      <c r="U18" s="642"/>
      <c r="V18" s="642"/>
      <c r="W18" s="642"/>
      <c r="X18" s="642"/>
      <c r="Y18" s="643"/>
      <c r="Z18" s="644">
        <v>11.3</v>
      </c>
      <c r="AA18" s="644"/>
      <c r="AB18" s="644"/>
      <c r="AC18" s="644"/>
      <c r="AD18" s="645">
        <v>2061933</v>
      </c>
      <c r="AE18" s="645"/>
      <c r="AF18" s="645"/>
      <c r="AG18" s="645"/>
      <c r="AH18" s="645"/>
      <c r="AI18" s="645"/>
      <c r="AJ18" s="645"/>
      <c r="AK18" s="645"/>
      <c r="AL18" s="646">
        <v>17.100000000000001</v>
      </c>
      <c r="AM18" s="647"/>
      <c r="AN18" s="647"/>
      <c r="AO18" s="648"/>
      <c r="AP18" s="638" t="s">
        <v>270</v>
      </c>
      <c r="AQ18" s="639"/>
      <c r="AR18" s="639"/>
      <c r="AS18" s="639"/>
      <c r="AT18" s="639"/>
      <c r="AU18" s="639"/>
      <c r="AV18" s="639"/>
      <c r="AW18" s="639"/>
      <c r="AX18" s="639"/>
      <c r="AY18" s="639"/>
      <c r="AZ18" s="639"/>
      <c r="BA18" s="639"/>
      <c r="BB18" s="639"/>
      <c r="BC18" s="639"/>
      <c r="BD18" s="639"/>
      <c r="BE18" s="639"/>
      <c r="BF18" s="640"/>
      <c r="BG18" s="641" t="s">
        <v>129</v>
      </c>
      <c r="BH18" s="642"/>
      <c r="BI18" s="642"/>
      <c r="BJ18" s="642"/>
      <c r="BK18" s="642"/>
      <c r="BL18" s="642"/>
      <c r="BM18" s="642"/>
      <c r="BN18" s="643"/>
      <c r="BO18" s="644" t="s">
        <v>138</v>
      </c>
      <c r="BP18" s="644"/>
      <c r="BQ18" s="644"/>
      <c r="BR18" s="644"/>
      <c r="BS18" s="650" t="s">
        <v>176</v>
      </c>
      <c r="BT18" s="642"/>
      <c r="BU18" s="642"/>
      <c r="BV18" s="642"/>
      <c r="BW18" s="642"/>
      <c r="BX18" s="642"/>
      <c r="BY18" s="642"/>
      <c r="BZ18" s="642"/>
      <c r="CA18" s="642"/>
      <c r="CB18" s="651"/>
      <c r="CD18" s="656" t="s">
        <v>271</v>
      </c>
      <c r="CE18" s="657"/>
      <c r="CF18" s="657"/>
      <c r="CG18" s="657"/>
      <c r="CH18" s="657"/>
      <c r="CI18" s="657"/>
      <c r="CJ18" s="657"/>
      <c r="CK18" s="657"/>
      <c r="CL18" s="657"/>
      <c r="CM18" s="657"/>
      <c r="CN18" s="657"/>
      <c r="CO18" s="657"/>
      <c r="CP18" s="657"/>
      <c r="CQ18" s="658"/>
      <c r="CR18" s="641" t="s">
        <v>129</v>
      </c>
      <c r="CS18" s="642"/>
      <c r="CT18" s="642"/>
      <c r="CU18" s="642"/>
      <c r="CV18" s="642"/>
      <c r="CW18" s="642"/>
      <c r="CX18" s="642"/>
      <c r="CY18" s="643"/>
      <c r="CZ18" s="644" t="s">
        <v>176</v>
      </c>
      <c r="DA18" s="644"/>
      <c r="DB18" s="644"/>
      <c r="DC18" s="644"/>
      <c r="DD18" s="650" t="s">
        <v>129</v>
      </c>
      <c r="DE18" s="642"/>
      <c r="DF18" s="642"/>
      <c r="DG18" s="642"/>
      <c r="DH18" s="642"/>
      <c r="DI18" s="642"/>
      <c r="DJ18" s="642"/>
      <c r="DK18" s="642"/>
      <c r="DL18" s="642"/>
      <c r="DM18" s="642"/>
      <c r="DN18" s="642"/>
      <c r="DO18" s="642"/>
      <c r="DP18" s="643"/>
      <c r="DQ18" s="650" t="s">
        <v>138</v>
      </c>
      <c r="DR18" s="642"/>
      <c r="DS18" s="642"/>
      <c r="DT18" s="642"/>
      <c r="DU18" s="642"/>
      <c r="DV18" s="642"/>
      <c r="DW18" s="642"/>
      <c r="DX18" s="642"/>
      <c r="DY18" s="642"/>
      <c r="DZ18" s="642"/>
      <c r="EA18" s="642"/>
      <c r="EB18" s="642"/>
      <c r="EC18" s="651"/>
    </row>
    <row r="19" spans="2:133" ht="11.25" customHeight="1" x14ac:dyDescent="0.15">
      <c r="B19" s="638" t="s">
        <v>272</v>
      </c>
      <c r="C19" s="639"/>
      <c r="D19" s="639"/>
      <c r="E19" s="639"/>
      <c r="F19" s="639"/>
      <c r="G19" s="639"/>
      <c r="H19" s="639"/>
      <c r="I19" s="639"/>
      <c r="J19" s="639"/>
      <c r="K19" s="639"/>
      <c r="L19" s="639"/>
      <c r="M19" s="639"/>
      <c r="N19" s="639"/>
      <c r="O19" s="639"/>
      <c r="P19" s="639"/>
      <c r="Q19" s="640"/>
      <c r="R19" s="641">
        <v>2061933</v>
      </c>
      <c r="S19" s="642"/>
      <c r="T19" s="642"/>
      <c r="U19" s="642"/>
      <c r="V19" s="642"/>
      <c r="W19" s="642"/>
      <c r="X19" s="642"/>
      <c r="Y19" s="643"/>
      <c r="Z19" s="644">
        <v>9.8000000000000007</v>
      </c>
      <c r="AA19" s="644"/>
      <c r="AB19" s="644"/>
      <c r="AC19" s="644"/>
      <c r="AD19" s="645">
        <v>2061933</v>
      </c>
      <c r="AE19" s="645"/>
      <c r="AF19" s="645"/>
      <c r="AG19" s="645"/>
      <c r="AH19" s="645"/>
      <c r="AI19" s="645"/>
      <c r="AJ19" s="645"/>
      <c r="AK19" s="645"/>
      <c r="AL19" s="646">
        <v>17.100000000000001</v>
      </c>
      <c r="AM19" s="647"/>
      <c r="AN19" s="647"/>
      <c r="AO19" s="648"/>
      <c r="AP19" s="638" t="s">
        <v>273</v>
      </c>
      <c r="AQ19" s="639"/>
      <c r="AR19" s="639"/>
      <c r="AS19" s="639"/>
      <c r="AT19" s="639"/>
      <c r="AU19" s="639"/>
      <c r="AV19" s="639"/>
      <c r="AW19" s="639"/>
      <c r="AX19" s="639"/>
      <c r="AY19" s="639"/>
      <c r="AZ19" s="639"/>
      <c r="BA19" s="639"/>
      <c r="BB19" s="639"/>
      <c r="BC19" s="639"/>
      <c r="BD19" s="639"/>
      <c r="BE19" s="639"/>
      <c r="BF19" s="640"/>
      <c r="BG19" s="641" t="s">
        <v>138</v>
      </c>
      <c r="BH19" s="642"/>
      <c r="BI19" s="642"/>
      <c r="BJ19" s="642"/>
      <c r="BK19" s="642"/>
      <c r="BL19" s="642"/>
      <c r="BM19" s="642"/>
      <c r="BN19" s="643"/>
      <c r="BO19" s="644" t="s">
        <v>129</v>
      </c>
      <c r="BP19" s="644"/>
      <c r="BQ19" s="644"/>
      <c r="BR19" s="644"/>
      <c r="BS19" s="650" t="s">
        <v>138</v>
      </c>
      <c r="BT19" s="642"/>
      <c r="BU19" s="642"/>
      <c r="BV19" s="642"/>
      <c r="BW19" s="642"/>
      <c r="BX19" s="642"/>
      <c r="BY19" s="642"/>
      <c r="BZ19" s="642"/>
      <c r="CA19" s="642"/>
      <c r="CB19" s="651"/>
      <c r="CD19" s="656" t="s">
        <v>274</v>
      </c>
      <c r="CE19" s="657"/>
      <c r="CF19" s="657"/>
      <c r="CG19" s="657"/>
      <c r="CH19" s="657"/>
      <c r="CI19" s="657"/>
      <c r="CJ19" s="657"/>
      <c r="CK19" s="657"/>
      <c r="CL19" s="657"/>
      <c r="CM19" s="657"/>
      <c r="CN19" s="657"/>
      <c r="CO19" s="657"/>
      <c r="CP19" s="657"/>
      <c r="CQ19" s="658"/>
      <c r="CR19" s="641" t="s">
        <v>138</v>
      </c>
      <c r="CS19" s="642"/>
      <c r="CT19" s="642"/>
      <c r="CU19" s="642"/>
      <c r="CV19" s="642"/>
      <c r="CW19" s="642"/>
      <c r="CX19" s="642"/>
      <c r="CY19" s="643"/>
      <c r="CZ19" s="644" t="s">
        <v>176</v>
      </c>
      <c r="DA19" s="644"/>
      <c r="DB19" s="644"/>
      <c r="DC19" s="644"/>
      <c r="DD19" s="650" t="s">
        <v>129</v>
      </c>
      <c r="DE19" s="642"/>
      <c r="DF19" s="642"/>
      <c r="DG19" s="642"/>
      <c r="DH19" s="642"/>
      <c r="DI19" s="642"/>
      <c r="DJ19" s="642"/>
      <c r="DK19" s="642"/>
      <c r="DL19" s="642"/>
      <c r="DM19" s="642"/>
      <c r="DN19" s="642"/>
      <c r="DO19" s="642"/>
      <c r="DP19" s="643"/>
      <c r="DQ19" s="650" t="s">
        <v>129</v>
      </c>
      <c r="DR19" s="642"/>
      <c r="DS19" s="642"/>
      <c r="DT19" s="642"/>
      <c r="DU19" s="642"/>
      <c r="DV19" s="642"/>
      <c r="DW19" s="642"/>
      <c r="DX19" s="642"/>
      <c r="DY19" s="642"/>
      <c r="DZ19" s="642"/>
      <c r="EA19" s="642"/>
      <c r="EB19" s="642"/>
      <c r="EC19" s="651"/>
    </row>
    <row r="20" spans="2:133" ht="11.25" customHeight="1" x14ac:dyDescent="0.15">
      <c r="B20" s="638" t="s">
        <v>275</v>
      </c>
      <c r="C20" s="639"/>
      <c r="D20" s="639"/>
      <c r="E20" s="639"/>
      <c r="F20" s="639"/>
      <c r="G20" s="639"/>
      <c r="H20" s="639"/>
      <c r="I20" s="639"/>
      <c r="J20" s="639"/>
      <c r="K20" s="639"/>
      <c r="L20" s="639"/>
      <c r="M20" s="639"/>
      <c r="N20" s="639"/>
      <c r="O20" s="639"/>
      <c r="P20" s="639"/>
      <c r="Q20" s="640"/>
      <c r="R20" s="641">
        <v>321593</v>
      </c>
      <c r="S20" s="642"/>
      <c r="T20" s="642"/>
      <c r="U20" s="642"/>
      <c r="V20" s="642"/>
      <c r="W20" s="642"/>
      <c r="X20" s="642"/>
      <c r="Y20" s="643"/>
      <c r="Z20" s="644">
        <v>1.5</v>
      </c>
      <c r="AA20" s="644"/>
      <c r="AB20" s="644"/>
      <c r="AC20" s="644"/>
      <c r="AD20" s="645" t="s">
        <v>129</v>
      </c>
      <c r="AE20" s="645"/>
      <c r="AF20" s="645"/>
      <c r="AG20" s="645"/>
      <c r="AH20" s="645"/>
      <c r="AI20" s="645"/>
      <c r="AJ20" s="645"/>
      <c r="AK20" s="645"/>
      <c r="AL20" s="646" t="s">
        <v>138</v>
      </c>
      <c r="AM20" s="647"/>
      <c r="AN20" s="647"/>
      <c r="AO20" s="648"/>
      <c r="AP20" s="638" t="s">
        <v>276</v>
      </c>
      <c r="AQ20" s="639"/>
      <c r="AR20" s="639"/>
      <c r="AS20" s="639"/>
      <c r="AT20" s="639"/>
      <c r="AU20" s="639"/>
      <c r="AV20" s="639"/>
      <c r="AW20" s="639"/>
      <c r="AX20" s="639"/>
      <c r="AY20" s="639"/>
      <c r="AZ20" s="639"/>
      <c r="BA20" s="639"/>
      <c r="BB20" s="639"/>
      <c r="BC20" s="639"/>
      <c r="BD20" s="639"/>
      <c r="BE20" s="639"/>
      <c r="BF20" s="640"/>
      <c r="BG20" s="641" t="s">
        <v>129</v>
      </c>
      <c r="BH20" s="642"/>
      <c r="BI20" s="642"/>
      <c r="BJ20" s="642"/>
      <c r="BK20" s="642"/>
      <c r="BL20" s="642"/>
      <c r="BM20" s="642"/>
      <c r="BN20" s="643"/>
      <c r="BO20" s="644" t="s">
        <v>129</v>
      </c>
      <c r="BP20" s="644"/>
      <c r="BQ20" s="644"/>
      <c r="BR20" s="644"/>
      <c r="BS20" s="650" t="s">
        <v>138</v>
      </c>
      <c r="BT20" s="642"/>
      <c r="BU20" s="642"/>
      <c r="BV20" s="642"/>
      <c r="BW20" s="642"/>
      <c r="BX20" s="642"/>
      <c r="BY20" s="642"/>
      <c r="BZ20" s="642"/>
      <c r="CA20" s="642"/>
      <c r="CB20" s="651"/>
      <c r="CD20" s="656" t="s">
        <v>277</v>
      </c>
      <c r="CE20" s="657"/>
      <c r="CF20" s="657"/>
      <c r="CG20" s="657"/>
      <c r="CH20" s="657"/>
      <c r="CI20" s="657"/>
      <c r="CJ20" s="657"/>
      <c r="CK20" s="657"/>
      <c r="CL20" s="657"/>
      <c r="CM20" s="657"/>
      <c r="CN20" s="657"/>
      <c r="CO20" s="657"/>
      <c r="CP20" s="657"/>
      <c r="CQ20" s="658"/>
      <c r="CR20" s="641">
        <v>20772274</v>
      </c>
      <c r="CS20" s="642"/>
      <c r="CT20" s="642"/>
      <c r="CU20" s="642"/>
      <c r="CV20" s="642"/>
      <c r="CW20" s="642"/>
      <c r="CX20" s="642"/>
      <c r="CY20" s="643"/>
      <c r="CZ20" s="644">
        <v>100</v>
      </c>
      <c r="DA20" s="644"/>
      <c r="DB20" s="644"/>
      <c r="DC20" s="644"/>
      <c r="DD20" s="650">
        <v>2662959</v>
      </c>
      <c r="DE20" s="642"/>
      <c r="DF20" s="642"/>
      <c r="DG20" s="642"/>
      <c r="DH20" s="642"/>
      <c r="DI20" s="642"/>
      <c r="DJ20" s="642"/>
      <c r="DK20" s="642"/>
      <c r="DL20" s="642"/>
      <c r="DM20" s="642"/>
      <c r="DN20" s="642"/>
      <c r="DO20" s="642"/>
      <c r="DP20" s="643"/>
      <c r="DQ20" s="650">
        <v>13656175</v>
      </c>
      <c r="DR20" s="642"/>
      <c r="DS20" s="642"/>
      <c r="DT20" s="642"/>
      <c r="DU20" s="642"/>
      <c r="DV20" s="642"/>
      <c r="DW20" s="642"/>
      <c r="DX20" s="642"/>
      <c r="DY20" s="642"/>
      <c r="DZ20" s="642"/>
      <c r="EA20" s="642"/>
      <c r="EB20" s="642"/>
      <c r="EC20" s="651"/>
    </row>
    <row r="21" spans="2:133" ht="11.25" customHeight="1" x14ac:dyDescent="0.15">
      <c r="B21" s="638" t="s">
        <v>278</v>
      </c>
      <c r="C21" s="639"/>
      <c r="D21" s="639"/>
      <c r="E21" s="639"/>
      <c r="F21" s="639"/>
      <c r="G21" s="639"/>
      <c r="H21" s="639"/>
      <c r="I21" s="639"/>
      <c r="J21" s="639"/>
      <c r="K21" s="639"/>
      <c r="L21" s="639"/>
      <c r="M21" s="639"/>
      <c r="N21" s="639"/>
      <c r="O21" s="639"/>
      <c r="P21" s="639"/>
      <c r="Q21" s="640"/>
      <c r="R21" s="641" t="s">
        <v>129</v>
      </c>
      <c r="S21" s="642"/>
      <c r="T21" s="642"/>
      <c r="U21" s="642"/>
      <c r="V21" s="642"/>
      <c r="W21" s="642"/>
      <c r="X21" s="642"/>
      <c r="Y21" s="643"/>
      <c r="Z21" s="644" t="s">
        <v>176</v>
      </c>
      <c r="AA21" s="644"/>
      <c r="AB21" s="644"/>
      <c r="AC21" s="644"/>
      <c r="AD21" s="645" t="s">
        <v>129</v>
      </c>
      <c r="AE21" s="645"/>
      <c r="AF21" s="645"/>
      <c r="AG21" s="645"/>
      <c r="AH21" s="645"/>
      <c r="AI21" s="645"/>
      <c r="AJ21" s="645"/>
      <c r="AK21" s="645"/>
      <c r="AL21" s="646" t="s">
        <v>129</v>
      </c>
      <c r="AM21" s="647"/>
      <c r="AN21" s="647"/>
      <c r="AO21" s="648"/>
      <c r="AP21" s="659" t="s">
        <v>279</v>
      </c>
      <c r="AQ21" s="660"/>
      <c r="AR21" s="660"/>
      <c r="AS21" s="660"/>
      <c r="AT21" s="660"/>
      <c r="AU21" s="660"/>
      <c r="AV21" s="660"/>
      <c r="AW21" s="660"/>
      <c r="AX21" s="660"/>
      <c r="AY21" s="660"/>
      <c r="AZ21" s="660"/>
      <c r="BA21" s="660"/>
      <c r="BB21" s="660"/>
      <c r="BC21" s="660"/>
      <c r="BD21" s="660"/>
      <c r="BE21" s="660"/>
      <c r="BF21" s="661"/>
      <c r="BG21" s="641" t="s">
        <v>138</v>
      </c>
      <c r="BH21" s="642"/>
      <c r="BI21" s="642"/>
      <c r="BJ21" s="642"/>
      <c r="BK21" s="642"/>
      <c r="BL21" s="642"/>
      <c r="BM21" s="642"/>
      <c r="BN21" s="643"/>
      <c r="BO21" s="644" t="s">
        <v>176</v>
      </c>
      <c r="BP21" s="644"/>
      <c r="BQ21" s="644"/>
      <c r="BR21" s="644"/>
      <c r="BS21" s="650" t="s">
        <v>129</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280</v>
      </c>
      <c r="C22" s="639"/>
      <c r="D22" s="639"/>
      <c r="E22" s="639"/>
      <c r="F22" s="639"/>
      <c r="G22" s="639"/>
      <c r="H22" s="639"/>
      <c r="I22" s="639"/>
      <c r="J22" s="639"/>
      <c r="K22" s="639"/>
      <c r="L22" s="639"/>
      <c r="M22" s="639"/>
      <c r="N22" s="639"/>
      <c r="O22" s="639"/>
      <c r="P22" s="639"/>
      <c r="Q22" s="640"/>
      <c r="R22" s="641">
        <v>12338717</v>
      </c>
      <c r="S22" s="642"/>
      <c r="T22" s="642"/>
      <c r="U22" s="642"/>
      <c r="V22" s="642"/>
      <c r="W22" s="642"/>
      <c r="X22" s="642"/>
      <c r="Y22" s="643"/>
      <c r="Z22" s="644">
        <v>58.5</v>
      </c>
      <c r="AA22" s="644"/>
      <c r="AB22" s="644"/>
      <c r="AC22" s="644"/>
      <c r="AD22" s="645">
        <v>12017124</v>
      </c>
      <c r="AE22" s="645"/>
      <c r="AF22" s="645"/>
      <c r="AG22" s="645"/>
      <c r="AH22" s="645"/>
      <c r="AI22" s="645"/>
      <c r="AJ22" s="645"/>
      <c r="AK22" s="645"/>
      <c r="AL22" s="646">
        <v>99.7</v>
      </c>
      <c r="AM22" s="647"/>
      <c r="AN22" s="647"/>
      <c r="AO22" s="648"/>
      <c r="AP22" s="659" t="s">
        <v>281</v>
      </c>
      <c r="AQ22" s="660"/>
      <c r="AR22" s="660"/>
      <c r="AS22" s="660"/>
      <c r="AT22" s="660"/>
      <c r="AU22" s="660"/>
      <c r="AV22" s="660"/>
      <c r="AW22" s="660"/>
      <c r="AX22" s="660"/>
      <c r="AY22" s="660"/>
      <c r="AZ22" s="660"/>
      <c r="BA22" s="660"/>
      <c r="BB22" s="660"/>
      <c r="BC22" s="660"/>
      <c r="BD22" s="660"/>
      <c r="BE22" s="660"/>
      <c r="BF22" s="661"/>
      <c r="BG22" s="641" t="s">
        <v>138</v>
      </c>
      <c r="BH22" s="642"/>
      <c r="BI22" s="642"/>
      <c r="BJ22" s="642"/>
      <c r="BK22" s="642"/>
      <c r="BL22" s="642"/>
      <c r="BM22" s="642"/>
      <c r="BN22" s="643"/>
      <c r="BO22" s="644" t="s">
        <v>129</v>
      </c>
      <c r="BP22" s="644"/>
      <c r="BQ22" s="644"/>
      <c r="BR22" s="644"/>
      <c r="BS22" s="650" t="s">
        <v>138</v>
      </c>
      <c r="BT22" s="642"/>
      <c r="BU22" s="642"/>
      <c r="BV22" s="642"/>
      <c r="BW22" s="642"/>
      <c r="BX22" s="642"/>
      <c r="BY22" s="642"/>
      <c r="BZ22" s="642"/>
      <c r="CA22" s="642"/>
      <c r="CB22" s="651"/>
      <c r="CD22" s="623" t="s">
        <v>282</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283</v>
      </c>
      <c r="C23" s="639"/>
      <c r="D23" s="639"/>
      <c r="E23" s="639"/>
      <c r="F23" s="639"/>
      <c r="G23" s="639"/>
      <c r="H23" s="639"/>
      <c r="I23" s="639"/>
      <c r="J23" s="639"/>
      <c r="K23" s="639"/>
      <c r="L23" s="639"/>
      <c r="M23" s="639"/>
      <c r="N23" s="639"/>
      <c r="O23" s="639"/>
      <c r="P23" s="639"/>
      <c r="Q23" s="640"/>
      <c r="R23" s="641">
        <v>6928</v>
      </c>
      <c r="S23" s="642"/>
      <c r="T23" s="642"/>
      <c r="U23" s="642"/>
      <c r="V23" s="642"/>
      <c r="W23" s="642"/>
      <c r="X23" s="642"/>
      <c r="Y23" s="643"/>
      <c r="Z23" s="644">
        <v>0</v>
      </c>
      <c r="AA23" s="644"/>
      <c r="AB23" s="644"/>
      <c r="AC23" s="644"/>
      <c r="AD23" s="645">
        <v>6928</v>
      </c>
      <c r="AE23" s="645"/>
      <c r="AF23" s="645"/>
      <c r="AG23" s="645"/>
      <c r="AH23" s="645"/>
      <c r="AI23" s="645"/>
      <c r="AJ23" s="645"/>
      <c r="AK23" s="645"/>
      <c r="AL23" s="646">
        <v>0.1</v>
      </c>
      <c r="AM23" s="647"/>
      <c r="AN23" s="647"/>
      <c r="AO23" s="648"/>
      <c r="AP23" s="659" t="s">
        <v>284</v>
      </c>
      <c r="AQ23" s="660"/>
      <c r="AR23" s="660"/>
      <c r="AS23" s="660"/>
      <c r="AT23" s="660"/>
      <c r="AU23" s="660"/>
      <c r="AV23" s="660"/>
      <c r="AW23" s="660"/>
      <c r="AX23" s="660"/>
      <c r="AY23" s="660"/>
      <c r="AZ23" s="660"/>
      <c r="BA23" s="660"/>
      <c r="BB23" s="660"/>
      <c r="BC23" s="660"/>
      <c r="BD23" s="660"/>
      <c r="BE23" s="660"/>
      <c r="BF23" s="661"/>
      <c r="BG23" s="641" t="s">
        <v>138</v>
      </c>
      <c r="BH23" s="642"/>
      <c r="BI23" s="642"/>
      <c r="BJ23" s="642"/>
      <c r="BK23" s="642"/>
      <c r="BL23" s="642"/>
      <c r="BM23" s="642"/>
      <c r="BN23" s="643"/>
      <c r="BO23" s="644" t="s">
        <v>138</v>
      </c>
      <c r="BP23" s="644"/>
      <c r="BQ23" s="644"/>
      <c r="BR23" s="644"/>
      <c r="BS23" s="650" t="s">
        <v>138</v>
      </c>
      <c r="BT23" s="642"/>
      <c r="BU23" s="642"/>
      <c r="BV23" s="642"/>
      <c r="BW23" s="642"/>
      <c r="BX23" s="642"/>
      <c r="BY23" s="642"/>
      <c r="BZ23" s="642"/>
      <c r="CA23" s="642"/>
      <c r="CB23" s="651"/>
      <c r="CD23" s="623" t="s">
        <v>224</v>
      </c>
      <c r="CE23" s="624"/>
      <c r="CF23" s="624"/>
      <c r="CG23" s="624"/>
      <c r="CH23" s="624"/>
      <c r="CI23" s="624"/>
      <c r="CJ23" s="624"/>
      <c r="CK23" s="624"/>
      <c r="CL23" s="624"/>
      <c r="CM23" s="624"/>
      <c r="CN23" s="624"/>
      <c r="CO23" s="624"/>
      <c r="CP23" s="624"/>
      <c r="CQ23" s="625"/>
      <c r="CR23" s="623" t="s">
        <v>285</v>
      </c>
      <c r="CS23" s="624"/>
      <c r="CT23" s="624"/>
      <c r="CU23" s="624"/>
      <c r="CV23" s="624"/>
      <c r="CW23" s="624"/>
      <c r="CX23" s="624"/>
      <c r="CY23" s="625"/>
      <c r="CZ23" s="623" t="s">
        <v>286</v>
      </c>
      <c r="DA23" s="624"/>
      <c r="DB23" s="624"/>
      <c r="DC23" s="625"/>
      <c r="DD23" s="623" t="s">
        <v>287</v>
      </c>
      <c r="DE23" s="624"/>
      <c r="DF23" s="624"/>
      <c r="DG23" s="624"/>
      <c r="DH23" s="624"/>
      <c r="DI23" s="624"/>
      <c r="DJ23" s="624"/>
      <c r="DK23" s="625"/>
      <c r="DL23" s="671" t="s">
        <v>288</v>
      </c>
      <c r="DM23" s="672"/>
      <c r="DN23" s="672"/>
      <c r="DO23" s="672"/>
      <c r="DP23" s="672"/>
      <c r="DQ23" s="672"/>
      <c r="DR23" s="672"/>
      <c r="DS23" s="672"/>
      <c r="DT23" s="672"/>
      <c r="DU23" s="672"/>
      <c r="DV23" s="673"/>
      <c r="DW23" s="623" t="s">
        <v>289</v>
      </c>
      <c r="DX23" s="624"/>
      <c r="DY23" s="624"/>
      <c r="DZ23" s="624"/>
      <c r="EA23" s="624"/>
      <c r="EB23" s="624"/>
      <c r="EC23" s="625"/>
    </row>
    <row r="24" spans="2:133" ht="11.25" customHeight="1" x14ac:dyDescent="0.15">
      <c r="B24" s="638" t="s">
        <v>290</v>
      </c>
      <c r="C24" s="639"/>
      <c r="D24" s="639"/>
      <c r="E24" s="639"/>
      <c r="F24" s="639"/>
      <c r="G24" s="639"/>
      <c r="H24" s="639"/>
      <c r="I24" s="639"/>
      <c r="J24" s="639"/>
      <c r="K24" s="639"/>
      <c r="L24" s="639"/>
      <c r="M24" s="639"/>
      <c r="N24" s="639"/>
      <c r="O24" s="639"/>
      <c r="P24" s="639"/>
      <c r="Q24" s="640"/>
      <c r="R24" s="641">
        <v>351478</v>
      </c>
      <c r="S24" s="642"/>
      <c r="T24" s="642"/>
      <c r="U24" s="642"/>
      <c r="V24" s="642"/>
      <c r="W24" s="642"/>
      <c r="X24" s="642"/>
      <c r="Y24" s="643"/>
      <c r="Z24" s="644">
        <v>1.7</v>
      </c>
      <c r="AA24" s="644"/>
      <c r="AB24" s="644"/>
      <c r="AC24" s="644"/>
      <c r="AD24" s="645" t="s">
        <v>129</v>
      </c>
      <c r="AE24" s="645"/>
      <c r="AF24" s="645"/>
      <c r="AG24" s="645"/>
      <c r="AH24" s="645"/>
      <c r="AI24" s="645"/>
      <c r="AJ24" s="645"/>
      <c r="AK24" s="645"/>
      <c r="AL24" s="646" t="s">
        <v>138</v>
      </c>
      <c r="AM24" s="647"/>
      <c r="AN24" s="647"/>
      <c r="AO24" s="648"/>
      <c r="AP24" s="659" t="s">
        <v>291</v>
      </c>
      <c r="AQ24" s="660"/>
      <c r="AR24" s="660"/>
      <c r="AS24" s="660"/>
      <c r="AT24" s="660"/>
      <c r="AU24" s="660"/>
      <c r="AV24" s="660"/>
      <c r="AW24" s="660"/>
      <c r="AX24" s="660"/>
      <c r="AY24" s="660"/>
      <c r="AZ24" s="660"/>
      <c r="BA24" s="660"/>
      <c r="BB24" s="660"/>
      <c r="BC24" s="660"/>
      <c r="BD24" s="660"/>
      <c r="BE24" s="660"/>
      <c r="BF24" s="661"/>
      <c r="BG24" s="641" t="s">
        <v>129</v>
      </c>
      <c r="BH24" s="642"/>
      <c r="BI24" s="642"/>
      <c r="BJ24" s="642"/>
      <c r="BK24" s="642"/>
      <c r="BL24" s="642"/>
      <c r="BM24" s="642"/>
      <c r="BN24" s="643"/>
      <c r="BO24" s="644" t="s">
        <v>129</v>
      </c>
      <c r="BP24" s="644"/>
      <c r="BQ24" s="644"/>
      <c r="BR24" s="644"/>
      <c r="BS24" s="650" t="s">
        <v>129</v>
      </c>
      <c r="BT24" s="642"/>
      <c r="BU24" s="642"/>
      <c r="BV24" s="642"/>
      <c r="BW24" s="642"/>
      <c r="BX24" s="642"/>
      <c r="BY24" s="642"/>
      <c r="BZ24" s="642"/>
      <c r="CA24" s="642"/>
      <c r="CB24" s="651"/>
      <c r="CD24" s="652" t="s">
        <v>292</v>
      </c>
      <c r="CE24" s="653"/>
      <c r="CF24" s="653"/>
      <c r="CG24" s="653"/>
      <c r="CH24" s="653"/>
      <c r="CI24" s="653"/>
      <c r="CJ24" s="653"/>
      <c r="CK24" s="653"/>
      <c r="CL24" s="653"/>
      <c r="CM24" s="653"/>
      <c r="CN24" s="653"/>
      <c r="CO24" s="653"/>
      <c r="CP24" s="653"/>
      <c r="CQ24" s="654"/>
      <c r="CR24" s="630">
        <v>9533836</v>
      </c>
      <c r="CS24" s="631"/>
      <c r="CT24" s="631"/>
      <c r="CU24" s="631"/>
      <c r="CV24" s="631"/>
      <c r="CW24" s="631"/>
      <c r="CX24" s="631"/>
      <c r="CY24" s="632"/>
      <c r="CZ24" s="635">
        <v>45.9</v>
      </c>
      <c r="DA24" s="636"/>
      <c r="DB24" s="636"/>
      <c r="DC24" s="655"/>
      <c r="DD24" s="674">
        <v>6381463</v>
      </c>
      <c r="DE24" s="631"/>
      <c r="DF24" s="631"/>
      <c r="DG24" s="631"/>
      <c r="DH24" s="631"/>
      <c r="DI24" s="631"/>
      <c r="DJ24" s="631"/>
      <c r="DK24" s="632"/>
      <c r="DL24" s="674">
        <v>6357029</v>
      </c>
      <c r="DM24" s="631"/>
      <c r="DN24" s="631"/>
      <c r="DO24" s="631"/>
      <c r="DP24" s="631"/>
      <c r="DQ24" s="631"/>
      <c r="DR24" s="631"/>
      <c r="DS24" s="631"/>
      <c r="DT24" s="631"/>
      <c r="DU24" s="631"/>
      <c r="DV24" s="632"/>
      <c r="DW24" s="635">
        <v>48.5</v>
      </c>
      <c r="DX24" s="636"/>
      <c r="DY24" s="636"/>
      <c r="DZ24" s="636"/>
      <c r="EA24" s="636"/>
      <c r="EB24" s="636"/>
      <c r="EC24" s="637"/>
    </row>
    <row r="25" spans="2:133" ht="11.25" customHeight="1" x14ac:dyDescent="0.15">
      <c r="B25" s="638" t="s">
        <v>293</v>
      </c>
      <c r="C25" s="639"/>
      <c r="D25" s="639"/>
      <c r="E25" s="639"/>
      <c r="F25" s="639"/>
      <c r="G25" s="639"/>
      <c r="H25" s="639"/>
      <c r="I25" s="639"/>
      <c r="J25" s="639"/>
      <c r="K25" s="639"/>
      <c r="L25" s="639"/>
      <c r="M25" s="639"/>
      <c r="N25" s="639"/>
      <c r="O25" s="639"/>
      <c r="P25" s="639"/>
      <c r="Q25" s="640"/>
      <c r="R25" s="641">
        <v>447068</v>
      </c>
      <c r="S25" s="642"/>
      <c r="T25" s="642"/>
      <c r="U25" s="642"/>
      <c r="V25" s="642"/>
      <c r="W25" s="642"/>
      <c r="X25" s="642"/>
      <c r="Y25" s="643"/>
      <c r="Z25" s="644">
        <v>2.1</v>
      </c>
      <c r="AA25" s="644"/>
      <c r="AB25" s="644"/>
      <c r="AC25" s="644"/>
      <c r="AD25" s="645">
        <v>23252</v>
      </c>
      <c r="AE25" s="645"/>
      <c r="AF25" s="645"/>
      <c r="AG25" s="645"/>
      <c r="AH25" s="645"/>
      <c r="AI25" s="645"/>
      <c r="AJ25" s="645"/>
      <c r="AK25" s="645"/>
      <c r="AL25" s="646">
        <v>0.2</v>
      </c>
      <c r="AM25" s="647"/>
      <c r="AN25" s="647"/>
      <c r="AO25" s="648"/>
      <c r="AP25" s="659" t="s">
        <v>294</v>
      </c>
      <c r="AQ25" s="660"/>
      <c r="AR25" s="660"/>
      <c r="AS25" s="660"/>
      <c r="AT25" s="660"/>
      <c r="AU25" s="660"/>
      <c r="AV25" s="660"/>
      <c r="AW25" s="660"/>
      <c r="AX25" s="660"/>
      <c r="AY25" s="660"/>
      <c r="AZ25" s="660"/>
      <c r="BA25" s="660"/>
      <c r="BB25" s="660"/>
      <c r="BC25" s="660"/>
      <c r="BD25" s="660"/>
      <c r="BE25" s="660"/>
      <c r="BF25" s="661"/>
      <c r="BG25" s="641" t="s">
        <v>176</v>
      </c>
      <c r="BH25" s="642"/>
      <c r="BI25" s="642"/>
      <c r="BJ25" s="642"/>
      <c r="BK25" s="642"/>
      <c r="BL25" s="642"/>
      <c r="BM25" s="642"/>
      <c r="BN25" s="643"/>
      <c r="BO25" s="644" t="s">
        <v>138</v>
      </c>
      <c r="BP25" s="644"/>
      <c r="BQ25" s="644"/>
      <c r="BR25" s="644"/>
      <c r="BS25" s="650" t="s">
        <v>176</v>
      </c>
      <c r="BT25" s="642"/>
      <c r="BU25" s="642"/>
      <c r="BV25" s="642"/>
      <c r="BW25" s="642"/>
      <c r="BX25" s="642"/>
      <c r="BY25" s="642"/>
      <c r="BZ25" s="642"/>
      <c r="CA25" s="642"/>
      <c r="CB25" s="651"/>
      <c r="CD25" s="656" t="s">
        <v>295</v>
      </c>
      <c r="CE25" s="657"/>
      <c r="CF25" s="657"/>
      <c r="CG25" s="657"/>
      <c r="CH25" s="657"/>
      <c r="CI25" s="657"/>
      <c r="CJ25" s="657"/>
      <c r="CK25" s="657"/>
      <c r="CL25" s="657"/>
      <c r="CM25" s="657"/>
      <c r="CN25" s="657"/>
      <c r="CO25" s="657"/>
      <c r="CP25" s="657"/>
      <c r="CQ25" s="658"/>
      <c r="CR25" s="641">
        <v>3108758</v>
      </c>
      <c r="CS25" s="677"/>
      <c r="CT25" s="677"/>
      <c r="CU25" s="677"/>
      <c r="CV25" s="677"/>
      <c r="CW25" s="677"/>
      <c r="CX25" s="677"/>
      <c r="CY25" s="678"/>
      <c r="CZ25" s="646">
        <v>15</v>
      </c>
      <c r="DA25" s="675"/>
      <c r="DB25" s="675"/>
      <c r="DC25" s="679"/>
      <c r="DD25" s="650">
        <v>2682434</v>
      </c>
      <c r="DE25" s="677"/>
      <c r="DF25" s="677"/>
      <c r="DG25" s="677"/>
      <c r="DH25" s="677"/>
      <c r="DI25" s="677"/>
      <c r="DJ25" s="677"/>
      <c r="DK25" s="678"/>
      <c r="DL25" s="650">
        <v>2677347</v>
      </c>
      <c r="DM25" s="677"/>
      <c r="DN25" s="677"/>
      <c r="DO25" s="677"/>
      <c r="DP25" s="677"/>
      <c r="DQ25" s="677"/>
      <c r="DR25" s="677"/>
      <c r="DS25" s="677"/>
      <c r="DT25" s="677"/>
      <c r="DU25" s="677"/>
      <c r="DV25" s="678"/>
      <c r="DW25" s="646">
        <v>20.399999999999999</v>
      </c>
      <c r="DX25" s="675"/>
      <c r="DY25" s="675"/>
      <c r="DZ25" s="675"/>
      <c r="EA25" s="675"/>
      <c r="EB25" s="675"/>
      <c r="EC25" s="676"/>
    </row>
    <row r="26" spans="2:133" ht="11.25" customHeight="1" x14ac:dyDescent="0.15">
      <c r="B26" s="638" t="s">
        <v>296</v>
      </c>
      <c r="C26" s="639"/>
      <c r="D26" s="639"/>
      <c r="E26" s="639"/>
      <c r="F26" s="639"/>
      <c r="G26" s="639"/>
      <c r="H26" s="639"/>
      <c r="I26" s="639"/>
      <c r="J26" s="639"/>
      <c r="K26" s="639"/>
      <c r="L26" s="639"/>
      <c r="M26" s="639"/>
      <c r="N26" s="639"/>
      <c r="O26" s="639"/>
      <c r="P26" s="639"/>
      <c r="Q26" s="640"/>
      <c r="R26" s="641">
        <v>37869</v>
      </c>
      <c r="S26" s="642"/>
      <c r="T26" s="642"/>
      <c r="U26" s="642"/>
      <c r="V26" s="642"/>
      <c r="W26" s="642"/>
      <c r="X26" s="642"/>
      <c r="Y26" s="643"/>
      <c r="Z26" s="644">
        <v>0.2</v>
      </c>
      <c r="AA26" s="644"/>
      <c r="AB26" s="644"/>
      <c r="AC26" s="644"/>
      <c r="AD26" s="645" t="s">
        <v>138</v>
      </c>
      <c r="AE26" s="645"/>
      <c r="AF26" s="645"/>
      <c r="AG26" s="645"/>
      <c r="AH26" s="645"/>
      <c r="AI26" s="645"/>
      <c r="AJ26" s="645"/>
      <c r="AK26" s="645"/>
      <c r="AL26" s="646" t="s">
        <v>176</v>
      </c>
      <c r="AM26" s="647"/>
      <c r="AN26" s="647"/>
      <c r="AO26" s="648"/>
      <c r="AP26" s="659" t="s">
        <v>297</v>
      </c>
      <c r="AQ26" s="680"/>
      <c r="AR26" s="680"/>
      <c r="AS26" s="680"/>
      <c r="AT26" s="680"/>
      <c r="AU26" s="680"/>
      <c r="AV26" s="680"/>
      <c r="AW26" s="680"/>
      <c r="AX26" s="680"/>
      <c r="AY26" s="680"/>
      <c r="AZ26" s="680"/>
      <c r="BA26" s="680"/>
      <c r="BB26" s="680"/>
      <c r="BC26" s="680"/>
      <c r="BD26" s="680"/>
      <c r="BE26" s="680"/>
      <c r="BF26" s="661"/>
      <c r="BG26" s="641" t="s">
        <v>129</v>
      </c>
      <c r="BH26" s="642"/>
      <c r="BI26" s="642"/>
      <c r="BJ26" s="642"/>
      <c r="BK26" s="642"/>
      <c r="BL26" s="642"/>
      <c r="BM26" s="642"/>
      <c r="BN26" s="643"/>
      <c r="BO26" s="644" t="s">
        <v>138</v>
      </c>
      <c r="BP26" s="644"/>
      <c r="BQ26" s="644"/>
      <c r="BR26" s="644"/>
      <c r="BS26" s="650" t="s">
        <v>129</v>
      </c>
      <c r="BT26" s="642"/>
      <c r="BU26" s="642"/>
      <c r="BV26" s="642"/>
      <c r="BW26" s="642"/>
      <c r="BX26" s="642"/>
      <c r="BY26" s="642"/>
      <c r="BZ26" s="642"/>
      <c r="CA26" s="642"/>
      <c r="CB26" s="651"/>
      <c r="CD26" s="656" t="s">
        <v>298</v>
      </c>
      <c r="CE26" s="657"/>
      <c r="CF26" s="657"/>
      <c r="CG26" s="657"/>
      <c r="CH26" s="657"/>
      <c r="CI26" s="657"/>
      <c r="CJ26" s="657"/>
      <c r="CK26" s="657"/>
      <c r="CL26" s="657"/>
      <c r="CM26" s="657"/>
      <c r="CN26" s="657"/>
      <c r="CO26" s="657"/>
      <c r="CP26" s="657"/>
      <c r="CQ26" s="658"/>
      <c r="CR26" s="641">
        <v>2201301</v>
      </c>
      <c r="CS26" s="642"/>
      <c r="CT26" s="642"/>
      <c r="CU26" s="642"/>
      <c r="CV26" s="642"/>
      <c r="CW26" s="642"/>
      <c r="CX26" s="642"/>
      <c r="CY26" s="643"/>
      <c r="CZ26" s="646">
        <v>10.6</v>
      </c>
      <c r="DA26" s="675"/>
      <c r="DB26" s="675"/>
      <c r="DC26" s="679"/>
      <c r="DD26" s="650">
        <v>1792754</v>
      </c>
      <c r="DE26" s="642"/>
      <c r="DF26" s="642"/>
      <c r="DG26" s="642"/>
      <c r="DH26" s="642"/>
      <c r="DI26" s="642"/>
      <c r="DJ26" s="642"/>
      <c r="DK26" s="643"/>
      <c r="DL26" s="650" t="s">
        <v>129</v>
      </c>
      <c r="DM26" s="642"/>
      <c r="DN26" s="642"/>
      <c r="DO26" s="642"/>
      <c r="DP26" s="642"/>
      <c r="DQ26" s="642"/>
      <c r="DR26" s="642"/>
      <c r="DS26" s="642"/>
      <c r="DT26" s="642"/>
      <c r="DU26" s="642"/>
      <c r="DV26" s="643"/>
      <c r="DW26" s="646" t="s">
        <v>129</v>
      </c>
      <c r="DX26" s="675"/>
      <c r="DY26" s="675"/>
      <c r="DZ26" s="675"/>
      <c r="EA26" s="675"/>
      <c r="EB26" s="675"/>
      <c r="EC26" s="676"/>
    </row>
    <row r="27" spans="2:133" ht="11.25" customHeight="1" x14ac:dyDescent="0.15">
      <c r="B27" s="638" t="s">
        <v>299</v>
      </c>
      <c r="C27" s="639"/>
      <c r="D27" s="639"/>
      <c r="E27" s="639"/>
      <c r="F27" s="639"/>
      <c r="G27" s="639"/>
      <c r="H27" s="639"/>
      <c r="I27" s="639"/>
      <c r="J27" s="639"/>
      <c r="K27" s="639"/>
      <c r="L27" s="639"/>
      <c r="M27" s="639"/>
      <c r="N27" s="639"/>
      <c r="O27" s="639"/>
      <c r="P27" s="639"/>
      <c r="Q27" s="640"/>
      <c r="R27" s="641">
        <v>2472013</v>
      </c>
      <c r="S27" s="642"/>
      <c r="T27" s="642"/>
      <c r="U27" s="642"/>
      <c r="V27" s="642"/>
      <c r="W27" s="642"/>
      <c r="X27" s="642"/>
      <c r="Y27" s="643"/>
      <c r="Z27" s="644">
        <v>11.7</v>
      </c>
      <c r="AA27" s="644"/>
      <c r="AB27" s="644"/>
      <c r="AC27" s="644"/>
      <c r="AD27" s="645" t="s">
        <v>138</v>
      </c>
      <c r="AE27" s="645"/>
      <c r="AF27" s="645"/>
      <c r="AG27" s="645"/>
      <c r="AH27" s="645"/>
      <c r="AI27" s="645"/>
      <c r="AJ27" s="645"/>
      <c r="AK27" s="645"/>
      <c r="AL27" s="646" t="s">
        <v>129</v>
      </c>
      <c r="AM27" s="647"/>
      <c r="AN27" s="647"/>
      <c r="AO27" s="648"/>
      <c r="AP27" s="638" t="s">
        <v>300</v>
      </c>
      <c r="AQ27" s="639"/>
      <c r="AR27" s="639"/>
      <c r="AS27" s="639"/>
      <c r="AT27" s="639"/>
      <c r="AU27" s="639"/>
      <c r="AV27" s="639"/>
      <c r="AW27" s="639"/>
      <c r="AX27" s="639"/>
      <c r="AY27" s="639"/>
      <c r="AZ27" s="639"/>
      <c r="BA27" s="639"/>
      <c r="BB27" s="639"/>
      <c r="BC27" s="639"/>
      <c r="BD27" s="639"/>
      <c r="BE27" s="639"/>
      <c r="BF27" s="640"/>
      <c r="BG27" s="641">
        <v>8595801</v>
      </c>
      <c r="BH27" s="642"/>
      <c r="BI27" s="642"/>
      <c r="BJ27" s="642"/>
      <c r="BK27" s="642"/>
      <c r="BL27" s="642"/>
      <c r="BM27" s="642"/>
      <c r="BN27" s="643"/>
      <c r="BO27" s="644">
        <v>100</v>
      </c>
      <c r="BP27" s="644"/>
      <c r="BQ27" s="644"/>
      <c r="BR27" s="644"/>
      <c r="BS27" s="650">
        <v>102271</v>
      </c>
      <c r="BT27" s="642"/>
      <c r="BU27" s="642"/>
      <c r="BV27" s="642"/>
      <c r="BW27" s="642"/>
      <c r="BX27" s="642"/>
      <c r="BY27" s="642"/>
      <c r="BZ27" s="642"/>
      <c r="CA27" s="642"/>
      <c r="CB27" s="651"/>
      <c r="CD27" s="656" t="s">
        <v>301</v>
      </c>
      <c r="CE27" s="657"/>
      <c r="CF27" s="657"/>
      <c r="CG27" s="657"/>
      <c r="CH27" s="657"/>
      <c r="CI27" s="657"/>
      <c r="CJ27" s="657"/>
      <c r="CK27" s="657"/>
      <c r="CL27" s="657"/>
      <c r="CM27" s="657"/>
      <c r="CN27" s="657"/>
      <c r="CO27" s="657"/>
      <c r="CP27" s="657"/>
      <c r="CQ27" s="658"/>
      <c r="CR27" s="641">
        <v>3893991</v>
      </c>
      <c r="CS27" s="677"/>
      <c r="CT27" s="677"/>
      <c r="CU27" s="677"/>
      <c r="CV27" s="677"/>
      <c r="CW27" s="677"/>
      <c r="CX27" s="677"/>
      <c r="CY27" s="678"/>
      <c r="CZ27" s="646">
        <v>18.7</v>
      </c>
      <c r="DA27" s="675"/>
      <c r="DB27" s="675"/>
      <c r="DC27" s="679"/>
      <c r="DD27" s="650">
        <v>1196270</v>
      </c>
      <c r="DE27" s="677"/>
      <c r="DF27" s="677"/>
      <c r="DG27" s="677"/>
      <c r="DH27" s="677"/>
      <c r="DI27" s="677"/>
      <c r="DJ27" s="677"/>
      <c r="DK27" s="678"/>
      <c r="DL27" s="650">
        <v>1176923</v>
      </c>
      <c r="DM27" s="677"/>
      <c r="DN27" s="677"/>
      <c r="DO27" s="677"/>
      <c r="DP27" s="677"/>
      <c r="DQ27" s="677"/>
      <c r="DR27" s="677"/>
      <c r="DS27" s="677"/>
      <c r="DT27" s="677"/>
      <c r="DU27" s="677"/>
      <c r="DV27" s="678"/>
      <c r="DW27" s="646">
        <v>9</v>
      </c>
      <c r="DX27" s="675"/>
      <c r="DY27" s="675"/>
      <c r="DZ27" s="675"/>
      <c r="EA27" s="675"/>
      <c r="EB27" s="675"/>
      <c r="EC27" s="676"/>
    </row>
    <row r="28" spans="2:133" ht="11.25" customHeight="1" x14ac:dyDescent="0.15">
      <c r="B28" s="683" t="s">
        <v>302</v>
      </c>
      <c r="C28" s="684"/>
      <c r="D28" s="684"/>
      <c r="E28" s="684"/>
      <c r="F28" s="684"/>
      <c r="G28" s="684"/>
      <c r="H28" s="684"/>
      <c r="I28" s="684"/>
      <c r="J28" s="684"/>
      <c r="K28" s="684"/>
      <c r="L28" s="684"/>
      <c r="M28" s="684"/>
      <c r="N28" s="684"/>
      <c r="O28" s="684"/>
      <c r="P28" s="684"/>
      <c r="Q28" s="685"/>
      <c r="R28" s="641" t="s">
        <v>129</v>
      </c>
      <c r="S28" s="642"/>
      <c r="T28" s="642"/>
      <c r="U28" s="642"/>
      <c r="V28" s="642"/>
      <c r="W28" s="642"/>
      <c r="X28" s="642"/>
      <c r="Y28" s="643"/>
      <c r="Z28" s="644" t="s">
        <v>129</v>
      </c>
      <c r="AA28" s="644"/>
      <c r="AB28" s="644"/>
      <c r="AC28" s="644"/>
      <c r="AD28" s="645" t="s">
        <v>176</v>
      </c>
      <c r="AE28" s="645"/>
      <c r="AF28" s="645"/>
      <c r="AG28" s="645"/>
      <c r="AH28" s="645"/>
      <c r="AI28" s="645"/>
      <c r="AJ28" s="645"/>
      <c r="AK28" s="645"/>
      <c r="AL28" s="646" t="s">
        <v>129</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303</v>
      </c>
      <c r="CE28" s="657"/>
      <c r="CF28" s="657"/>
      <c r="CG28" s="657"/>
      <c r="CH28" s="657"/>
      <c r="CI28" s="657"/>
      <c r="CJ28" s="657"/>
      <c r="CK28" s="657"/>
      <c r="CL28" s="657"/>
      <c r="CM28" s="657"/>
      <c r="CN28" s="657"/>
      <c r="CO28" s="657"/>
      <c r="CP28" s="657"/>
      <c r="CQ28" s="658"/>
      <c r="CR28" s="641">
        <v>2531087</v>
      </c>
      <c r="CS28" s="642"/>
      <c r="CT28" s="642"/>
      <c r="CU28" s="642"/>
      <c r="CV28" s="642"/>
      <c r="CW28" s="642"/>
      <c r="CX28" s="642"/>
      <c r="CY28" s="643"/>
      <c r="CZ28" s="646">
        <v>12.2</v>
      </c>
      <c r="DA28" s="675"/>
      <c r="DB28" s="675"/>
      <c r="DC28" s="679"/>
      <c r="DD28" s="650">
        <v>2502759</v>
      </c>
      <c r="DE28" s="642"/>
      <c r="DF28" s="642"/>
      <c r="DG28" s="642"/>
      <c r="DH28" s="642"/>
      <c r="DI28" s="642"/>
      <c r="DJ28" s="642"/>
      <c r="DK28" s="643"/>
      <c r="DL28" s="650">
        <v>2502759</v>
      </c>
      <c r="DM28" s="642"/>
      <c r="DN28" s="642"/>
      <c r="DO28" s="642"/>
      <c r="DP28" s="642"/>
      <c r="DQ28" s="642"/>
      <c r="DR28" s="642"/>
      <c r="DS28" s="642"/>
      <c r="DT28" s="642"/>
      <c r="DU28" s="642"/>
      <c r="DV28" s="643"/>
      <c r="DW28" s="646">
        <v>19.100000000000001</v>
      </c>
      <c r="DX28" s="675"/>
      <c r="DY28" s="675"/>
      <c r="DZ28" s="675"/>
      <c r="EA28" s="675"/>
      <c r="EB28" s="675"/>
      <c r="EC28" s="676"/>
    </row>
    <row r="29" spans="2:133" ht="11.25" customHeight="1" x14ac:dyDescent="0.15">
      <c r="B29" s="638" t="s">
        <v>304</v>
      </c>
      <c r="C29" s="639"/>
      <c r="D29" s="639"/>
      <c r="E29" s="639"/>
      <c r="F29" s="639"/>
      <c r="G29" s="639"/>
      <c r="H29" s="639"/>
      <c r="I29" s="639"/>
      <c r="J29" s="639"/>
      <c r="K29" s="639"/>
      <c r="L29" s="639"/>
      <c r="M29" s="639"/>
      <c r="N29" s="639"/>
      <c r="O29" s="639"/>
      <c r="P29" s="639"/>
      <c r="Q29" s="640"/>
      <c r="R29" s="641">
        <v>1426781</v>
      </c>
      <c r="S29" s="642"/>
      <c r="T29" s="642"/>
      <c r="U29" s="642"/>
      <c r="V29" s="642"/>
      <c r="W29" s="642"/>
      <c r="X29" s="642"/>
      <c r="Y29" s="643"/>
      <c r="Z29" s="644">
        <v>6.8</v>
      </c>
      <c r="AA29" s="644"/>
      <c r="AB29" s="644"/>
      <c r="AC29" s="644"/>
      <c r="AD29" s="645" t="s">
        <v>176</v>
      </c>
      <c r="AE29" s="645"/>
      <c r="AF29" s="645"/>
      <c r="AG29" s="645"/>
      <c r="AH29" s="645"/>
      <c r="AI29" s="645"/>
      <c r="AJ29" s="645"/>
      <c r="AK29" s="645"/>
      <c r="AL29" s="646" t="s">
        <v>138</v>
      </c>
      <c r="AM29" s="647"/>
      <c r="AN29" s="647"/>
      <c r="AO29" s="648"/>
      <c r="AP29" s="620" t="s">
        <v>224</v>
      </c>
      <c r="AQ29" s="621"/>
      <c r="AR29" s="621"/>
      <c r="AS29" s="621"/>
      <c r="AT29" s="621"/>
      <c r="AU29" s="621"/>
      <c r="AV29" s="621"/>
      <c r="AW29" s="621"/>
      <c r="AX29" s="621"/>
      <c r="AY29" s="621"/>
      <c r="AZ29" s="621"/>
      <c r="BA29" s="621"/>
      <c r="BB29" s="621"/>
      <c r="BC29" s="621"/>
      <c r="BD29" s="621"/>
      <c r="BE29" s="621"/>
      <c r="BF29" s="622"/>
      <c r="BG29" s="620" t="s">
        <v>305</v>
      </c>
      <c r="BH29" s="681"/>
      <c r="BI29" s="681"/>
      <c r="BJ29" s="681"/>
      <c r="BK29" s="681"/>
      <c r="BL29" s="681"/>
      <c r="BM29" s="681"/>
      <c r="BN29" s="681"/>
      <c r="BO29" s="681"/>
      <c r="BP29" s="681"/>
      <c r="BQ29" s="682"/>
      <c r="BR29" s="620" t="s">
        <v>306</v>
      </c>
      <c r="BS29" s="681"/>
      <c r="BT29" s="681"/>
      <c r="BU29" s="681"/>
      <c r="BV29" s="681"/>
      <c r="BW29" s="681"/>
      <c r="BX29" s="681"/>
      <c r="BY29" s="681"/>
      <c r="BZ29" s="681"/>
      <c r="CA29" s="681"/>
      <c r="CB29" s="682"/>
      <c r="CD29" s="704" t="s">
        <v>307</v>
      </c>
      <c r="CE29" s="705"/>
      <c r="CF29" s="656" t="s">
        <v>308</v>
      </c>
      <c r="CG29" s="657"/>
      <c r="CH29" s="657"/>
      <c r="CI29" s="657"/>
      <c r="CJ29" s="657"/>
      <c r="CK29" s="657"/>
      <c r="CL29" s="657"/>
      <c r="CM29" s="657"/>
      <c r="CN29" s="657"/>
      <c r="CO29" s="657"/>
      <c r="CP29" s="657"/>
      <c r="CQ29" s="658"/>
      <c r="CR29" s="641">
        <v>2529003</v>
      </c>
      <c r="CS29" s="677"/>
      <c r="CT29" s="677"/>
      <c r="CU29" s="677"/>
      <c r="CV29" s="677"/>
      <c r="CW29" s="677"/>
      <c r="CX29" s="677"/>
      <c r="CY29" s="678"/>
      <c r="CZ29" s="646">
        <v>12.2</v>
      </c>
      <c r="DA29" s="675"/>
      <c r="DB29" s="675"/>
      <c r="DC29" s="679"/>
      <c r="DD29" s="650">
        <v>2500675</v>
      </c>
      <c r="DE29" s="677"/>
      <c r="DF29" s="677"/>
      <c r="DG29" s="677"/>
      <c r="DH29" s="677"/>
      <c r="DI29" s="677"/>
      <c r="DJ29" s="677"/>
      <c r="DK29" s="678"/>
      <c r="DL29" s="650">
        <v>2500675</v>
      </c>
      <c r="DM29" s="677"/>
      <c r="DN29" s="677"/>
      <c r="DO29" s="677"/>
      <c r="DP29" s="677"/>
      <c r="DQ29" s="677"/>
      <c r="DR29" s="677"/>
      <c r="DS29" s="677"/>
      <c r="DT29" s="677"/>
      <c r="DU29" s="677"/>
      <c r="DV29" s="678"/>
      <c r="DW29" s="646">
        <v>19.100000000000001</v>
      </c>
      <c r="DX29" s="675"/>
      <c r="DY29" s="675"/>
      <c r="DZ29" s="675"/>
      <c r="EA29" s="675"/>
      <c r="EB29" s="675"/>
      <c r="EC29" s="676"/>
    </row>
    <row r="30" spans="2:133" ht="11.25" customHeight="1" x14ac:dyDescent="0.15">
      <c r="B30" s="638" t="s">
        <v>309</v>
      </c>
      <c r="C30" s="639"/>
      <c r="D30" s="639"/>
      <c r="E30" s="639"/>
      <c r="F30" s="639"/>
      <c r="G30" s="639"/>
      <c r="H30" s="639"/>
      <c r="I30" s="639"/>
      <c r="J30" s="639"/>
      <c r="K30" s="639"/>
      <c r="L30" s="639"/>
      <c r="M30" s="639"/>
      <c r="N30" s="639"/>
      <c r="O30" s="639"/>
      <c r="P30" s="639"/>
      <c r="Q30" s="640"/>
      <c r="R30" s="641">
        <v>110618</v>
      </c>
      <c r="S30" s="642"/>
      <c r="T30" s="642"/>
      <c r="U30" s="642"/>
      <c r="V30" s="642"/>
      <c r="W30" s="642"/>
      <c r="X30" s="642"/>
      <c r="Y30" s="643"/>
      <c r="Z30" s="644">
        <v>0.5</v>
      </c>
      <c r="AA30" s="644"/>
      <c r="AB30" s="644"/>
      <c r="AC30" s="644"/>
      <c r="AD30" s="645">
        <v>7146</v>
      </c>
      <c r="AE30" s="645"/>
      <c r="AF30" s="645"/>
      <c r="AG30" s="645"/>
      <c r="AH30" s="645"/>
      <c r="AI30" s="645"/>
      <c r="AJ30" s="645"/>
      <c r="AK30" s="645"/>
      <c r="AL30" s="646">
        <v>0.1</v>
      </c>
      <c r="AM30" s="647"/>
      <c r="AN30" s="647"/>
      <c r="AO30" s="648"/>
      <c r="AP30" s="689" t="s">
        <v>310</v>
      </c>
      <c r="AQ30" s="690"/>
      <c r="AR30" s="690"/>
      <c r="AS30" s="690"/>
      <c r="AT30" s="695" t="s">
        <v>311</v>
      </c>
      <c r="AU30" s="230"/>
      <c r="AV30" s="230"/>
      <c r="AW30" s="230"/>
      <c r="AX30" s="627" t="s">
        <v>188</v>
      </c>
      <c r="AY30" s="628"/>
      <c r="AZ30" s="628"/>
      <c r="BA30" s="628"/>
      <c r="BB30" s="628"/>
      <c r="BC30" s="628"/>
      <c r="BD30" s="628"/>
      <c r="BE30" s="628"/>
      <c r="BF30" s="629"/>
      <c r="BG30" s="701">
        <v>99.1</v>
      </c>
      <c r="BH30" s="702"/>
      <c r="BI30" s="702"/>
      <c r="BJ30" s="702"/>
      <c r="BK30" s="702"/>
      <c r="BL30" s="702"/>
      <c r="BM30" s="636">
        <v>96.9</v>
      </c>
      <c r="BN30" s="702"/>
      <c r="BO30" s="702"/>
      <c r="BP30" s="702"/>
      <c r="BQ30" s="703"/>
      <c r="BR30" s="701">
        <v>99.1</v>
      </c>
      <c r="BS30" s="702"/>
      <c r="BT30" s="702"/>
      <c r="BU30" s="702"/>
      <c r="BV30" s="702"/>
      <c r="BW30" s="702"/>
      <c r="BX30" s="636">
        <v>96.7</v>
      </c>
      <c r="BY30" s="702"/>
      <c r="BZ30" s="702"/>
      <c r="CA30" s="702"/>
      <c r="CB30" s="703"/>
      <c r="CD30" s="706"/>
      <c r="CE30" s="707"/>
      <c r="CF30" s="656" t="s">
        <v>312</v>
      </c>
      <c r="CG30" s="657"/>
      <c r="CH30" s="657"/>
      <c r="CI30" s="657"/>
      <c r="CJ30" s="657"/>
      <c r="CK30" s="657"/>
      <c r="CL30" s="657"/>
      <c r="CM30" s="657"/>
      <c r="CN30" s="657"/>
      <c r="CO30" s="657"/>
      <c r="CP30" s="657"/>
      <c r="CQ30" s="658"/>
      <c r="CR30" s="641">
        <v>2340923</v>
      </c>
      <c r="CS30" s="642"/>
      <c r="CT30" s="642"/>
      <c r="CU30" s="642"/>
      <c r="CV30" s="642"/>
      <c r="CW30" s="642"/>
      <c r="CX30" s="642"/>
      <c r="CY30" s="643"/>
      <c r="CZ30" s="646">
        <v>11.3</v>
      </c>
      <c r="DA30" s="675"/>
      <c r="DB30" s="675"/>
      <c r="DC30" s="679"/>
      <c r="DD30" s="650">
        <v>2314747</v>
      </c>
      <c r="DE30" s="642"/>
      <c r="DF30" s="642"/>
      <c r="DG30" s="642"/>
      <c r="DH30" s="642"/>
      <c r="DI30" s="642"/>
      <c r="DJ30" s="642"/>
      <c r="DK30" s="643"/>
      <c r="DL30" s="650">
        <v>2314747</v>
      </c>
      <c r="DM30" s="642"/>
      <c r="DN30" s="642"/>
      <c r="DO30" s="642"/>
      <c r="DP30" s="642"/>
      <c r="DQ30" s="642"/>
      <c r="DR30" s="642"/>
      <c r="DS30" s="642"/>
      <c r="DT30" s="642"/>
      <c r="DU30" s="642"/>
      <c r="DV30" s="643"/>
      <c r="DW30" s="646">
        <v>17.7</v>
      </c>
      <c r="DX30" s="675"/>
      <c r="DY30" s="675"/>
      <c r="DZ30" s="675"/>
      <c r="EA30" s="675"/>
      <c r="EB30" s="675"/>
      <c r="EC30" s="676"/>
    </row>
    <row r="31" spans="2:133" ht="11.25" customHeight="1" x14ac:dyDescent="0.15">
      <c r="B31" s="638" t="s">
        <v>313</v>
      </c>
      <c r="C31" s="639"/>
      <c r="D31" s="639"/>
      <c r="E31" s="639"/>
      <c r="F31" s="639"/>
      <c r="G31" s="639"/>
      <c r="H31" s="639"/>
      <c r="I31" s="639"/>
      <c r="J31" s="639"/>
      <c r="K31" s="639"/>
      <c r="L31" s="639"/>
      <c r="M31" s="639"/>
      <c r="N31" s="639"/>
      <c r="O31" s="639"/>
      <c r="P31" s="639"/>
      <c r="Q31" s="640"/>
      <c r="R31" s="641">
        <v>166754</v>
      </c>
      <c r="S31" s="642"/>
      <c r="T31" s="642"/>
      <c r="U31" s="642"/>
      <c r="V31" s="642"/>
      <c r="W31" s="642"/>
      <c r="X31" s="642"/>
      <c r="Y31" s="643"/>
      <c r="Z31" s="644">
        <v>0.8</v>
      </c>
      <c r="AA31" s="644"/>
      <c r="AB31" s="644"/>
      <c r="AC31" s="644"/>
      <c r="AD31" s="645" t="s">
        <v>129</v>
      </c>
      <c r="AE31" s="645"/>
      <c r="AF31" s="645"/>
      <c r="AG31" s="645"/>
      <c r="AH31" s="645"/>
      <c r="AI31" s="645"/>
      <c r="AJ31" s="645"/>
      <c r="AK31" s="645"/>
      <c r="AL31" s="646" t="s">
        <v>138</v>
      </c>
      <c r="AM31" s="647"/>
      <c r="AN31" s="647"/>
      <c r="AO31" s="648"/>
      <c r="AP31" s="691"/>
      <c r="AQ31" s="692"/>
      <c r="AR31" s="692"/>
      <c r="AS31" s="692"/>
      <c r="AT31" s="696"/>
      <c r="AU31" s="229" t="s">
        <v>314</v>
      </c>
      <c r="AV31" s="229"/>
      <c r="AW31" s="229"/>
      <c r="AX31" s="638" t="s">
        <v>315</v>
      </c>
      <c r="AY31" s="639"/>
      <c r="AZ31" s="639"/>
      <c r="BA31" s="639"/>
      <c r="BB31" s="639"/>
      <c r="BC31" s="639"/>
      <c r="BD31" s="639"/>
      <c r="BE31" s="639"/>
      <c r="BF31" s="640"/>
      <c r="BG31" s="698">
        <v>98.8</v>
      </c>
      <c r="BH31" s="677"/>
      <c r="BI31" s="677"/>
      <c r="BJ31" s="677"/>
      <c r="BK31" s="677"/>
      <c r="BL31" s="677"/>
      <c r="BM31" s="647">
        <v>96.7</v>
      </c>
      <c r="BN31" s="699"/>
      <c r="BO31" s="699"/>
      <c r="BP31" s="699"/>
      <c r="BQ31" s="700"/>
      <c r="BR31" s="698">
        <v>98.7</v>
      </c>
      <c r="BS31" s="677"/>
      <c r="BT31" s="677"/>
      <c r="BU31" s="677"/>
      <c r="BV31" s="677"/>
      <c r="BW31" s="677"/>
      <c r="BX31" s="647">
        <v>96.3</v>
      </c>
      <c r="BY31" s="699"/>
      <c r="BZ31" s="699"/>
      <c r="CA31" s="699"/>
      <c r="CB31" s="700"/>
      <c r="CD31" s="706"/>
      <c r="CE31" s="707"/>
      <c r="CF31" s="656" t="s">
        <v>316</v>
      </c>
      <c r="CG31" s="657"/>
      <c r="CH31" s="657"/>
      <c r="CI31" s="657"/>
      <c r="CJ31" s="657"/>
      <c r="CK31" s="657"/>
      <c r="CL31" s="657"/>
      <c r="CM31" s="657"/>
      <c r="CN31" s="657"/>
      <c r="CO31" s="657"/>
      <c r="CP31" s="657"/>
      <c r="CQ31" s="658"/>
      <c r="CR31" s="641">
        <v>188080</v>
      </c>
      <c r="CS31" s="677"/>
      <c r="CT31" s="677"/>
      <c r="CU31" s="677"/>
      <c r="CV31" s="677"/>
      <c r="CW31" s="677"/>
      <c r="CX31" s="677"/>
      <c r="CY31" s="678"/>
      <c r="CZ31" s="646">
        <v>0.9</v>
      </c>
      <c r="DA31" s="675"/>
      <c r="DB31" s="675"/>
      <c r="DC31" s="679"/>
      <c r="DD31" s="650">
        <v>185928</v>
      </c>
      <c r="DE31" s="677"/>
      <c r="DF31" s="677"/>
      <c r="DG31" s="677"/>
      <c r="DH31" s="677"/>
      <c r="DI31" s="677"/>
      <c r="DJ31" s="677"/>
      <c r="DK31" s="678"/>
      <c r="DL31" s="650">
        <v>185928</v>
      </c>
      <c r="DM31" s="677"/>
      <c r="DN31" s="677"/>
      <c r="DO31" s="677"/>
      <c r="DP31" s="677"/>
      <c r="DQ31" s="677"/>
      <c r="DR31" s="677"/>
      <c r="DS31" s="677"/>
      <c r="DT31" s="677"/>
      <c r="DU31" s="677"/>
      <c r="DV31" s="678"/>
      <c r="DW31" s="646">
        <v>1.4</v>
      </c>
      <c r="DX31" s="675"/>
      <c r="DY31" s="675"/>
      <c r="DZ31" s="675"/>
      <c r="EA31" s="675"/>
      <c r="EB31" s="675"/>
      <c r="EC31" s="676"/>
    </row>
    <row r="32" spans="2:133" ht="11.25" customHeight="1" x14ac:dyDescent="0.15">
      <c r="B32" s="638" t="s">
        <v>317</v>
      </c>
      <c r="C32" s="639"/>
      <c r="D32" s="639"/>
      <c r="E32" s="639"/>
      <c r="F32" s="639"/>
      <c r="G32" s="639"/>
      <c r="H32" s="639"/>
      <c r="I32" s="639"/>
      <c r="J32" s="639"/>
      <c r="K32" s="639"/>
      <c r="L32" s="639"/>
      <c r="M32" s="639"/>
      <c r="N32" s="639"/>
      <c r="O32" s="639"/>
      <c r="P32" s="639"/>
      <c r="Q32" s="640"/>
      <c r="R32" s="641">
        <v>486695</v>
      </c>
      <c r="S32" s="642"/>
      <c r="T32" s="642"/>
      <c r="U32" s="642"/>
      <c r="V32" s="642"/>
      <c r="W32" s="642"/>
      <c r="X32" s="642"/>
      <c r="Y32" s="643"/>
      <c r="Z32" s="644">
        <v>2.2999999999999998</v>
      </c>
      <c r="AA32" s="644"/>
      <c r="AB32" s="644"/>
      <c r="AC32" s="644"/>
      <c r="AD32" s="645" t="s">
        <v>129</v>
      </c>
      <c r="AE32" s="645"/>
      <c r="AF32" s="645"/>
      <c r="AG32" s="645"/>
      <c r="AH32" s="645"/>
      <c r="AI32" s="645"/>
      <c r="AJ32" s="645"/>
      <c r="AK32" s="645"/>
      <c r="AL32" s="646" t="s">
        <v>129</v>
      </c>
      <c r="AM32" s="647"/>
      <c r="AN32" s="647"/>
      <c r="AO32" s="648"/>
      <c r="AP32" s="693"/>
      <c r="AQ32" s="694"/>
      <c r="AR32" s="694"/>
      <c r="AS32" s="694"/>
      <c r="AT32" s="697"/>
      <c r="AU32" s="231"/>
      <c r="AV32" s="231"/>
      <c r="AW32" s="231"/>
      <c r="AX32" s="686" t="s">
        <v>318</v>
      </c>
      <c r="AY32" s="687"/>
      <c r="AZ32" s="687"/>
      <c r="BA32" s="687"/>
      <c r="BB32" s="687"/>
      <c r="BC32" s="687"/>
      <c r="BD32" s="687"/>
      <c r="BE32" s="687"/>
      <c r="BF32" s="688"/>
      <c r="BG32" s="710">
        <v>99.4</v>
      </c>
      <c r="BH32" s="711"/>
      <c r="BI32" s="711"/>
      <c r="BJ32" s="711"/>
      <c r="BK32" s="711"/>
      <c r="BL32" s="711"/>
      <c r="BM32" s="712">
        <v>97</v>
      </c>
      <c r="BN32" s="711"/>
      <c r="BO32" s="711"/>
      <c r="BP32" s="711"/>
      <c r="BQ32" s="713"/>
      <c r="BR32" s="710">
        <v>99.4</v>
      </c>
      <c r="BS32" s="711"/>
      <c r="BT32" s="711"/>
      <c r="BU32" s="711"/>
      <c r="BV32" s="711"/>
      <c r="BW32" s="711"/>
      <c r="BX32" s="712">
        <v>97.1</v>
      </c>
      <c r="BY32" s="711"/>
      <c r="BZ32" s="711"/>
      <c r="CA32" s="711"/>
      <c r="CB32" s="713"/>
      <c r="CD32" s="708"/>
      <c r="CE32" s="709"/>
      <c r="CF32" s="656" t="s">
        <v>319</v>
      </c>
      <c r="CG32" s="657"/>
      <c r="CH32" s="657"/>
      <c r="CI32" s="657"/>
      <c r="CJ32" s="657"/>
      <c r="CK32" s="657"/>
      <c r="CL32" s="657"/>
      <c r="CM32" s="657"/>
      <c r="CN32" s="657"/>
      <c r="CO32" s="657"/>
      <c r="CP32" s="657"/>
      <c r="CQ32" s="658"/>
      <c r="CR32" s="641">
        <v>2084</v>
      </c>
      <c r="CS32" s="642"/>
      <c r="CT32" s="642"/>
      <c r="CU32" s="642"/>
      <c r="CV32" s="642"/>
      <c r="CW32" s="642"/>
      <c r="CX32" s="642"/>
      <c r="CY32" s="643"/>
      <c r="CZ32" s="646">
        <v>0</v>
      </c>
      <c r="DA32" s="675"/>
      <c r="DB32" s="675"/>
      <c r="DC32" s="679"/>
      <c r="DD32" s="650">
        <v>2084</v>
      </c>
      <c r="DE32" s="642"/>
      <c r="DF32" s="642"/>
      <c r="DG32" s="642"/>
      <c r="DH32" s="642"/>
      <c r="DI32" s="642"/>
      <c r="DJ32" s="642"/>
      <c r="DK32" s="643"/>
      <c r="DL32" s="650">
        <v>2084</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320</v>
      </c>
      <c r="C33" s="639"/>
      <c r="D33" s="639"/>
      <c r="E33" s="639"/>
      <c r="F33" s="639"/>
      <c r="G33" s="639"/>
      <c r="H33" s="639"/>
      <c r="I33" s="639"/>
      <c r="J33" s="639"/>
      <c r="K33" s="639"/>
      <c r="L33" s="639"/>
      <c r="M33" s="639"/>
      <c r="N33" s="639"/>
      <c r="O33" s="639"/>
      <c r="P33" s="639"/>
      <c r="Q33" s="640"/>
      <c r="R33" s="641">
        <v>339634</v>
      </c>
      <c r="S33" s="642"/>
      <c r="T33" s="642"/>
      <c r="U33" s="642"/>
      <c r="V33" s="642"/>
      <c r="W33" s="642"/>
      <c r="X33" s="642"/>
      <c r="Y33" s="643"/>
      <c r="Z33" s="644">
        <v>1.6</v>
      </c>
      <c r="AA33" s="644"/>
      <c r="AB33" s="644"/>
      <c r="AC33" s="644"/>
      <c r="AD33" s="645" t="s">
        <v>176</v>
      </c>
      <c r="AE33" s="645"/>
      <c r="AF33" s="645"/>
      <c r="AG33" s="645"/>
      <c r="AH33" s="645"/>
      <c r="AI33" s="645"/>
      <c r="AJ33" s="645"/>
      <c r="AK33" s="645"/>
      <c r="AL33" s="646" t="s">
        <v>138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321</v>
      </c>
      <c r="CE33" s="657"/>
      <c r="CF33" s="657"/>
      <c r="CG33" s="657"/>
      <c r="CH33" s="657"/>
      <c r="CI33" s="657"/>
      <c r="CJ33" s="657"/>
      <c r="CK33" s="657"/>
      <c r="CL33" s="657"/>
      <c r="CM33" s="657"/>
      <c r="CN33" s="657"/>
      <c r="CO33" s="657"/>
      <c r="CP33" s="657"/>
      <c r="CQ33" s="658"/>
      <c r="CR33" s="641">
        <v>8564001</v>
      </c>
      <c r="CS33" s="677"/>
      <c r="CT33" s="677"/>
      <c r="CU33" s="677"/>
      <c r="CV33" s="677"/>
      <c r="CW33" s="677"/>
      <c r="CX33" s="677"/>
      <c r="CY33" s="678"/>
      <c r="CZ33" s="646">
        <v>41.2</v>
      </c>
      <c r="DA33" s="675"/>
      <c r="DB33" s="675"/>
      <c r="DC33" s="679"/>
      <c r="DD33" s="650">
        <v>6573072</v>
      </c>
      <c r="DE33" s="677"/>
      <c r="DF33" s="677"/>
      <c r="DG33" s="677"/>
      <c r="DH33" s="677"/>
      <c r="DI33" s="677"/>
      <c r="DJ33" s="677"/>
      <c r="DK33" s="678"/>
      <c r="DL33" s="650">
        <v>5217944</v>
      </c>
      <c r="DM33" s="677"/>
      <c r="DN33" s="677"/>
      <c r="DO33" s="677"/>
      <c r="DP33" s="677"/>
      <c r="DQ33" s="677"/>
      <c r="DR33" s="677"/>
      <c r="DS33" s="677"/>
      <c r="DT33" s="677"/>
      <c r="DU33" s="677"/>
      <c r="DV33" s="678"/>
      <c r="DW33" s="646">
        <v>39.799999999999997</v>
      </c>
      <c r="DX33" s="675"/>
      <c r="DY33" s="675"/>
      <c r="DZ33" s="675"/>
      <c r="EA33" s="675"/>
      <c r="EB33" s="675"/>
      <c r="EC33" s="676"/>
    </row>
    <row r="34" spans="2:133" ht="11.25" customHeight="1" x14ac:dyDescent="0.15">
      <c r="B34" s="638" t="s">
        <v>322</v>
      </c>
      <c r="C34" s="639"/>
      <c r="D34" s="639"/>
      <c r="E34" s="639"/>
      <c r="F34" s="639"/>
      <c r="G34" s="639"/>
      <c r="H34" s="639"/>
      <c r="I34" s="639"/>
      <c r="J34" s="639"/>
      <c r="K34" s="639"/>
      <c r="L34" s="639"/>
      <c r="M34" s="639"/>
      <c r="N34" s="639"/>
      <c r="O34" s="639"/>
      <c r="P34" s="639"/>
      <c r="Q34" s="640"/>
      <c r="R34" s="641">
        <v>492946</v>
      </c>
      <c r="S34" s="642"/>
      <c r="T34" s="642"/>
      <c r="U34" s="642"/>
      <c r="V34" s="642"/>
      <c r="W34" s="642"/>
      <c r="X34" s="642"/>
      <c r="Y34" s="643"/>
      <c r="Z34" s="644">
        <v>2.2999999999999998</v>
      </c>
      <c r="AA34" s="644"/>
      <c r="AB34" s="644"/>
      <c r="AC34" s="644"/>
      <c r="AD34" s="645">
        <v>447</v>
      </c>
      <c r="AE34" s="645"/>
      <c r="AF34" s="645"/>
      <c r="AG34" s="645"/>
      <c r="AH34" s="645"/>
      <c r="AI34" s="645"/>
      <c r="AJ34" s="645"/>
      <c r="AK34" s="645"/>
      <c r="AL34" s="646">
        <v>0</v>
      </c>
      <c r="AM34" s="647"/>
      <c r="AN34" s="647"/>
      <c r="AO34" s="648"/>
      <c r="AP34" s="234"/>
      <c r="AQ34" s="620" t="s">
        <v>323</v>
      </c>
      <c r="AR34" s="621"/>
      <c r="AS34" s="621"/>
      <c r="AT34" s="621"/>
      <c r="AU34" s="621"/>
      <c r="AV34" s="621"/>
      <c r="AW34" s="621"/>
      <c r="AX34" s="621"/>
      <c r="AY34" s="621"/>
      <c r="AZ34" s="621"/>
      <c r="BA34" s="621"/>
      <c r="BB34" s="621"/>
      <c r="BC34" s="621"/>
      <c r="BD34" s="621"/>
      <c r="BE34" s="621"/>
      <c r="BF34" s="622"/>
      <c r="BG34" s="620" t="s">
        <v>324</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325</v>
      </c>
      <c r="CE34" s="657"/>
      <c r="CF34" s="657"/>
      <c r="CG34" s="657"/>
      <c r="CH34" s="657"/>
      <c r="CI34" s="657"/>
      <c r="CJ34" s="657"/>
      <c r="CK34" s="657"/>
      <c r="CL34" s="657"/>
      <c r="CM34" s="657"/>
      <c r="CN34" s="657"/>
      <c r="CO34" s="657"/>
      <c r="CP34" s="657"/>
      <c r="CQ34" s="658"/>
      <c r="CR34" s="641">
        <v>3344133</v>
      </c>
      <c r="CS34" s="642"/>
      <c r="CT34" s="642"/>
      <c r="CU34" s="642"/>
      <c r="CV34" s="642"/>
      <c r="CW34" s="642"/>
      <c r="CX34" s="642"/>
      <c r="CY34" s="643"/>
      <c r="CZ34" s="646">
        <v>16.100000000000001</v>
      </c>
      <c r="DA34" s="675"/>
      <c r="DB34" s="675"/>
      <c r="DC34" s="679"/>
      <c r="DD34" s="650">
        <v>2353776</v>
      </c>
      <c r="DE34" s="642"/>
      <c r="DF34" s="642"/>
      <c r="DG34" s="642"/>
      <c r="DH34" s="642"/>
      <c r="DI34" s="642"/>
      <c r="DJ34" s="642"/>
      <c r="DK34" s="643"/>
      <c r="DL34" s="650">
        <v>2175897</v>
      </c>
      <c r="DM34" s="642"/>
      <c r="DN34" s="642"/>
      <c r="DO34" s="642"/>
      <c r="DP34" s="642"/>
      <c r="DQ34" s="642"/>
      <c r="DR34" s="642"/>
      <c r="DS34" s="642"/>
      <c r="DT34" s="642"/>
      <c r="DU34" s="642"/>
      <c r="DV34" s="643"/>
      <c r="DW34" s="646">
        <v>16.600000000000001</v>
      </c>
      <c r="DX34" s="675"/>
      <c r="DY34" s="675"/>
      <c r="DZ34" s="675"/>
      <c r="EA34" s="675"/>
      <c r="EB34" s="675"/>
      <c r="EC34" s="676"/>
    </row>
    <row r="35" spans="2:133" ht="11.25" customHeight="1" x14ac:dyDescent="0.15">
      <c r="B35" s="638" t="s">
        <v>326</v>
      </c>
      <c r="C35" s="639"/>
      <c r="D35" s="639"/>
      <c r="E35" s="639"/>
      <c r="F35" s="639"/>
      <c r="G35" s="639"/>
      <c r="H35" s="639"/>
      <c r="I35" s="639"/>
      <c r="J35" s="639"/>
      <c r="K35" s="639"/>
      <c r="L35" s="639"/>
      <c r="M35" s="639"/>
      <c r="N35" s="639"/>
      <c r="O35" s="639"/>
      <c r="P35" s="639"/>
      <c r="Q35" s="640"/>
      <c r="R35" s="641">
        <v>2405089</v>
      </c>
      <c r="S35" s="642"/>
      <c r="T35" s="642"/>
      <c r="U35" s="642"/>
      <c r="V35" s="642"/>
      <c r="W35" s="642"/>
      <c r="X35" s="642"/>
      <c r="Y35" s="643"/>
      <c r="Z35" s="644">
        <v>11.4</v>
      </c>
      <c r="AA35" s="644"/>
      <c r="AB35" s="644"/>
      <c r="AC35" s="644"/>
      <c r="AD35" s="645" t="s">
        <v>138</v>
      </c>
      <c r="AE35" s="645"/>
      <c r="AF35" s="645"/>
      <c r="AG35" s="645"/>
      <c r="AH35" s="645"/>
      <c r="AI35" s="645"/>
      <c r="AJ35" s="645"/>
      <c r="AK35" s="645"/>
      <c r="AL35" s="646" t="s">
        <v>176</v>
      </c>
      <c r="AM35" s="647"/>
      <c r="AN35" s="647"/>
      <c r="AO35" s="648"/>
      <c r="AP35" s="234"/>
      <c r="AQ35" s="714" t="s">
        <v>327</v>
      </c>
      <c r="AR35" s="715"/>
      <c r="AS35" s="715"/>
      <c r="AT35" s="715"/>
      <c r="AU35" s="715"/>
      <c r="AV35" s="715"/>
      <c r="AW35" s="715"/>
      <c r="AX35" s="715"/>
      <c r="AY35" s="716"/>
      <c r="AZ35" s="630">
        <v>2278638</v>
      </c>
      <c r="BA35" s="631"/>
      <c r="BB35" s="631"/>
      <c r="BC35" s="631"/>
      <c r="BD35" s="631"/>
      <c r="BE35" s="631"/>
      <c r="BF35" s="717"/>
      <c r="BG35" s="652" t="s">
        <v>328</v>
      </c>
      <c r="BH35" s="653"/>
      <c r="BI35" s="653"/>
      <c r="BJ35" s="653"/>
      <c r="BK35" s="653"/>
      <c r="BL35" s="653"/>
      <c r="BM35" s="653"/>
      <c r="BN35" s="653"/>
      <c r="BO35" s="653"/>
      <c r="BP35" s="653"/>
      <c r="BQ35" s="653"/>
      <c r="BR35" s="653"/>
      <c r="BS35" s="653"/>
      <c r="BT35" s="653"/>
      <c r="BU35" s="654"/>
      <c r="BV35" s="630">
        <v>113175</v>
      </c>
      <c r="BW35" s="631"/>
      <c r="BX35" s="631"/>
      <c r="BY35" s="631"/>
      <c r="BZ35" s="631"/>
      <c r="CA35" s="631"/>
      <c r="CB35" s="717"/>
      <c r="CD35" s="656" t="s">
        <v>329</v>
      </c>
      <c r="CE35" s="657"/>
      <c r="CF35" s="657"/>
      <c r="CG35" s="657"/>
      <c r="CH35" s="657"/>
      <c r="CI35" s="657"/>
      <c r="CJ35" s="657"/>
      <c r="CK35" s="657"/>
      <c r="CL35" s="657"/>
      <c r="CM35" s="657"/>
      <c r="CN35" s="657"/>
      <c r="CO35" s="657"/>
      <c r="CP35" s="657"/>
      <c r="CQ35" s="658"/>
      <c r="CR35" s="641">
        <v>44420</v>
      </c>
      <c r="CS35" s="677"/>
      <c r="CT35" s="677"/>
      <c r="CU35" s="677"/>
      <c r="CV35" s="677"/>
      <c r="CW35" s="677"/>
      <c r="CX35" s="677"/>
      <c r="CY35" s="678"/>
      <c r="CZ35" s="646">
        <v>0.2</v>
      </c>
      <c r="DA35" s="675"/>
      <c r="DB35" s="675"/>
      <c r="DC35" s="679"/>
      <c r="DD35" s="650">
        <v>36385</v>
      </c>
      <c r="DE35" s="677"/>
      <c r="DF35" s="677"/>
      <c r="DG35" s="677"/>
      <c r="DH35" s="677"/>
      <c r="DI35" s="677"/>
      <c r="DJ35" s="677"/>
      <c r="DK35" s="678"/>
      <c r="DL35" s="650">
        <v>36385</v>
      </c>
      <c r="DM35" s="677"/>
      <c r="DN35" s="677"/>
      <c r="DO35" s="677"/>
      <c r="DP35" s="677"/>
      <c r="DQ35" s="677"/>
      <c r="DR35" s="677"/>
      <c r="DS35" s="677"/>
      <c r="DT35" s="677"/>
      <c r="DU35" s="677"/>
      <c r="DV35" s="678"/>
      <c r="DW35" s="646">
        <v>0.3</v>
      </c>
      <c r="DX35" s="675"/>
      <c r="DY35" s="675"/>
      <c r="DZ35" s="675"/>
      <c r="EA35" s="675"/>
      <c r="EB35" s="675"/>
      <c r="EC35" s="676"/>
    </row>
    <row r="36" spans="2:133" ht="11.25" customHeight="1" x14ac:dyDescent="0.15">
      <c r="B36" s="638" t="s">
        <v>330</v>
      </c>
      <c r="C36" s="639"/>
      <c r="D36" s="639"/>
      <c r="E36" s="639"/>
      <c r="F36" s="639"/>
      <c r="G36" s="639"/>
      <c r="H36" s="639"/>
      <c r="I36" s="639"/>
      <c r="J36" s="639"/>
      <c r="K36" s="639"/>
      <c r="L36" s="639"/>
      <c r="M36" s="639"/>
      <c r="N36" s="639"/>
      <c r="O36" s="639"/>
      <c r="P36" s="639"/>
      <c r="Q36" s="640"/>
      <c r="R36" s="641" t="s">
        <v>129</v>
      </c>
      <c r="S36" s="642"/>
      <c r="T36" s="642"/>
      <c r="U36" s="642"/>
      <c r="V36" s="642"/>
      <c r="W36" s="642"/>
      <c r="X36" s="642"/>
      <c r="Y36" s="643"/>
      <c r="Z36" s="644" t="s">
        <v>138</v>
      </c>
      <c r="AA36" s="644"/>
      <c r="AB36" s="644"/>
      <c r="AC36" s="644"/>
      <c r="AD36" s="645" t="s">
        <v>129</v>
      </c>
      <c r="AE36" s="645"/>
      <c r="AF36" s="645"/>
      <c r="AG36" s="645"/>
      <c r="AH36" s="645"/>
      <c r="AI36" s="645"/>
      <c r="AJ36" s="645"/>
      <c r="AK36" s="645"/>
      <c r="AL36" s="646" t="s">
        <v>176</v>
      </c>
      <c r="AM36" s="647"/>
      <c r="AN36" s="647"/>
      <c r="AO36" s="648"/>
      <c r="AQ36" s="718" t="s">
        <v>331</v>
      </c>
      <c r="AR36" s="719"/>
      <c r="AS36" s="719"/>
      <c r="AT36" s="719"/>
      <c r="AU36" s="719"/>
      <c r="AV36" s="719"/>
      <c r="AW36" s="719"/>
      <c r="AX36" s="719"/>
      <c r="AY36" s="720"/>
      <c r="AZ36" s="641">
        <v>650000</v>
      </c>
      <c r="BA36" s="642"/>
      <c r="BB36" s="642"/>
      <c r="BC36" s="642"/>
      <c r="BD36" s="677"/>
      <c r="BE36" s="677"/>
      <c r="BF36" s="700"/>
      <c r="BG36" s="656" t="s">
        <v>332</v>
      </c>
      <c r="BH36" s="657"/>
      <c r="BI36" s="657"/>
      <c r="BJ36" s="657"/>
      <c r="BK36" s="657"/>
      <c r="BL36" s="657"/>
      <c r="BM36" s="657"/>
      <c r="BN36" s="657"/>
      <c r="BO36" s="657"/>
      <c r="BP36" s="657"/>
      <c r="BQ36" s="657"/>
      <c r="BR36" s="657"/>
      <c r="BS36" s="657"/>
      <c r="BT36" s="657"/>
      <c r="BU36" s="658"/>
      <c r="BV36" s="641">
        <v>113175</v>
      </c>
      <c r="BW36" s="642"/>
      <c r="BX36" s="642"/>
      <c r="BY36" s="642"/>
      <c r="BZ36" s="642"/>
      <c r="CA36" s="642"/>
      <c r="CB36" s="651"/>
      <c r="CD36" s="656" t="s">
        <v>333</v>
      </c>
      <c r="CE36" s="657"/>
      <c r="CF36" s="657"/>
      <c r="CG36" s="657"/>
      <c r="CH36" s="657"/>
      <c r="CI36" s="657"/>
      <c r="CJ36" s="657"/>
      <c r="CK36" s="657"/>
      <c r="CL36" s="657"/>
      <c r="CM36" s="657"/>
      <c r="CN36" s="657"/>
      <c r="CO36" s="657"/>
      <c r="CP36" s="657"/>
      <c r="CQ36" s="658"/>
      <c r="CR36" s="641">
        <v>2484466</v>
      </c>
      <c r="CS36" s="642"/>
      <c r="CT36" s="642"/>
      <c r="CU36" s="642"/>
      <c r="CV36" s="642"/>
      <c r="CW36" s="642"/>
      <c r="CX36" s="642"/>
      <c r="CY36" s="643"/>
      <c r="CZ36" s="646">
        <v>12</v>
      </c>
      <c r="DA36" s="675"/>
      <c r="DB36" s="675"/>
      <c r="DC36" s="679"/>
      <c r="DD36" s="650">
        <v>2185835</v>
      </c>
      <c r="DE36" s="642"/>
      <c r="DF36" s="642"/>
      <c r="DG36" s="642"/>
      <c r="DH36" s="642"/>
      <c r="DI36" s="642"/>
      <c r="DJ36" s="642"/>
      <c r="DK36" s="643"/>
      <c r="DL36" s="650">
        <v>2020405</v>
      </c>
      <c r="DM36" s="642"/>
      <c r="DN36" s="642"/>
      <c r="DO36" s="642"/>
      <c r="DP36" s="642"/>
      <c r="DQ36" s="642"/>
      <c r="DR36" s="642"/>
      <c r="DS36" s="642"/>
      <c r="DT36" s="642"/>
      <c r="DU36" s="642"/>
      <c r="DV36" s="643"/>
      <c r="DW36" s="646">
        <v>15.4</v>
      </c>
      <c r="DX36" s="675"/>
      <c r="DY36" s="675"/>
      <c r="DZ36" s="675"/>
      <c r="EA36" s="675"/>
      <c r="EB36" s="675"/>
      <c r="EC36" s="676"/>
    </row>
    <row r="37" spans="2:133" ht="11.25" customHeight="1" x14ac:dyDescent="0.15">
      <c r="B37" s="638" t="s">
        <v>334</v>
      </c>
      <c r="C37" s="639"/>
      <c r="D37" s="639"/>
      <c r="E37" s="639"/>
      <c r="F37" s="639"/>
      <c r="G37" s="639"/>
      <c r="H37" s="639"/>
      <c r="I37" s="639"/>
      <c r="J37" s="639"/>
      <c r="K37" s="639"/>
      <c r="L37" s="639"/>
      <c r="M37" s="639"/>
      <c r="N37" s="639"/>
      <c r="O37" s="639"/>
      <c r="P37" s="639"/>
      <c r="Q37" s="640"/>
      <c r="R37" s="641">
        <v>1057389</v>
      </c>
      <c r="S37" s="642"/>
      <c r="T37" s="642"/>
      <c r="U37" s="642"/>
      <c r="V37" s="642"/>
      <c r="W37" s="642"/>
      <c r="X37" s="642"/>
      <c r="Y37" s="643"/>
      <c r="Z37" s="644">
        <v>5</v>
      </c>
      <c r="AA37" s="644"/>
      <c r="AB37" s="644"/>
      <c r="AC37" s="644"/>
      <c r="AD37" s="645" t="s">
        <v>129</v>
      </c>
      <c r="AE37" s="645"/>
      <c r="AF37" s="645"/>
      <c r="AG37" s="645"/>
      <c r="AH37" s="645"/>
      <c r="AI37" s="645"/>
      <c r="AJ37" s="645"/>
      <c r="AK37" s="645"/>
      <c r="AL37" s="646" t="s">
        <v>176</v>
      </c>
      <c r="AM37" s="647"/>
      <c r="AN37" s="647"/>
      <c r="AO37" s="648"/>
      <c r="AQ37" s="718" t="s">
        <v>335</v>
      </c>
      <c r="AR37" s="719"/>
      <c r="AS37" s="719"/>
      <c r="AT37" s="719"/>
      <c r="AU37" s="719"/>
      <c r="AV37" s="719"/>
      <c r="AW37" s="719"/>
      <c r="AX37" s="719"/>
      <c r="AY37" s="720"/>
      <c r="AZ37" s="641">
        <v>239382</v>
      </c>
      <c r="BA37" s="642"/>
      <c r="BB37" s="642"/>
      <c r="BC37" s="642"/>
      <c r="BD37" s="677"/>
      <c r="BE37" s="677"/>
      <c r="BF37" s="700"/>
      <c r="BG37" s="656" t="s">
        <v>336</v>
      </c>
      <c r="BH37" s="657"/>
      <c r="BI37" s="657"/>
      <c r="BJ37" s="657"/>
      <c r="BK37" s="657"/>
      <c r="BL37" s="657"/>
      <c r="BM37" s="657"/>
      <c r="BN37" s="657"/>
      <c r="BO37" s="657"/>
      <c r="BP37" s="657"/>
      <c r="BQ37" s="657"/>
      <c r="BR37" s="657"/>
      <c r="BS37" s="657"/>
      <c r="BT37" s="657"/>
      <c r="BU37" s="658"/>
      <c r="BV37" s="641">
        <v>6767</v>
      </c>
      <c r="BW37" s="642"/>
      <c r="BX37" s="642"/>
      <c r="BY37" s="642"/>
      <c r="BZ37" s="642"/>
      <c r="CA37" s="642"/>
      <c r="CB37" s="651"/>
      <c r="CD37" s="656" t="s">
        <v>337</v>
      </c>
      <c r="CE37" s="657"/>
      <c r="CF37" s="657"/>
      <c r="CG37" s="657"/>
      <c r="CH37" s="657"/>
      <c r="CI37" s="657"/>
      <c r="CJ37" s="657"/>
      <c r="CK37" s="657"/>
      <c r="CL37" s="657"/>
      <c r="CM37" s="657"/>
      <c r="CN37" s="657"/>
      <c r="CO37" s="657"/>
      <c r="CP37" s="657"/>
      <c r="CQ37" s="658"/>
      <c r="CR37" s="641">
        <v>981404</v>
      </c>
      <c r="CS37" s="677"/>
      <c r="CT37" s="677"/>
      <c r="CU37" s="677"/>
      <c r="CV37" s="677"/>
      <c r="CW37" s="677"/>
      <c r="CX37" s="677"/>
      <c r="CY37" s="678"/>
      <c r="CZ37" s="646">
        <v>4.7</v>
      </c>
      <c r="DA37" s="675"/>
      <c r="DB37" s="675"/>
      <c r="DC37" s="679"/>
      <c r="DD37" s="650">
        <v>981404</v>
      </c>
      <c r="DE37" s="677"/>
      <c r="DF37" s="677"/>
      <c r="DG37" s="677"/>
      <c r="DH37" s="677"/>
      <c r="DI37" s="677"/>
      <c r="DJ37" s="677"/>
      <c r="DK37" s="678"/>
      <c r="DL37" s="650">
        <v>975018</v>
      </c>
      <c r="DM37" s="677"/>
      <c r="DN37" s="677"/>
      <c r="DO37" s="677"/>
      <c r="DP37" s="677"/>
      <c r="DQ37" s="677"/>
      <c r="DR37" s="677"/>
      <c r="DS37" s="677"/>
      <c r="DT37" s="677"/>
      <c r="DU37" s="677"/>
      <c r="DV37" s="678"/>
      <c r="DW37" s="646">
        <v>7.4</v>
      </c>
      <c r="DX37" s="675"/>
      <c r="DY37" s="675"/>
      <c r="DZ37" s="675"/>
      <c r="EA37" s="675"/>
      <c r="EB37" s="675"/>
      <c r="EC37" s="676"/>
    </row>
    <row r="38" spans="2:133" ht="11.25" customHeight="1" x14ac:dyDescent="0.15">
      <c r="B38" s="686" t="s">
        <v>338</v>
      </c>
      <c r="C38" s="687"/>
      <c r="D38" s="687"/>
      <c r="E38" s="687"/>
      <c r="F38" s="687"/>
      <c r="G38" s="687"/>
      <c r="H38" s="687"/>
      <c r="I38" s="687"/>
      <c r="J38" s="687"/>
      <c r="K38" s="687"/>
      <c r="L38" s="687"/>
      <c r="M38" s="687"/>
      <c r="N38" s="687"/>
      <c r="O38" s="687"/>
      <c r="P38" s="687"/>
      <c r="Q38" s="688"/>
      <c r="R38" s="721">
        <v>21082590</v>
      </c>
      <c r="S38" s="722"/>
      <c r="T38" s="722"/>
      <c r="U38" s="722"/>
      <c r="V38" s="722"/>
      <c r="W38" s="722"/>
      <c r="X38" s="722"/>
      <c r="Y38" s="723"/>
      <c r="Z38" s="724">
        <v>100</v>
      </c>
      <c r="AA38" s="724"/>
      <c r="AB38" s="724"/>
      <c r="AC38" s="724"/>
      <c r="AD38" s="725">
        <v>12054897</v>
      </c>
      <c r="AE38" s="725"/>
      <c r="AF38" s="725"/>
      <c r="AG38" s="725"/>
      <c r="AH38" s="725"/>
      <c r="AI38" s="725"/>
      <c r="AJ38" s="725"/>
      <c r="AK38" s="725"/>
      <c r="AL38" s="726">
        <v>100</v>
      </c>
      <c r="AM38" s="712"/>
      <c r="AN38" s="712"/>
      <c r="AO38" s="727"/>
      <c r="AQ38" s="718" t="s">
        <v>339</v>
      </c>
      <c r="AR38" s="719"/>
      <c r="AS38" s="719"/>
      <c r="AT38" s="719"/>
      <c r="AU38" s="719"/>
      <c r="AV38" s="719"/>
      <c r="AW38" s="719"/>
      <c r="AX38" s="719"/>
      <c r="AY38" s="720"/>
      <c r="AZ38" s="641">
        <v>14317</v>
      </c>
      <c r="BA38" s="642"/>
      <c r="BB38" s="642"/>
      <c r="BC38" s="642"/>
      <c r="BD38" s="677"/>
      <c r="BE38" s="677"/>
      <c r="BF38" s="700"/>
      <c r="BG38" s="656" t="s">
        <v>340</v>
      </c>
      <c r="BH38" s="657"/>
      <c r="BI38" s="657"/>
      <c r="BJ38" s="657"/>
      <c r="BK38" s="657"/>
      <c r="BL38" s="657"/>
      <c r="BM38" s="657"/>
      <c r="BN38" s="657"/>
      <c r="BO38" s="657"/>
      <c r="BP38" s="657"/>
      <c r="BQ38" s="657"/>
      <c r="BR38" s="657"/>
      <c r="BS38" s="657"/>
      <c r="BT38" s="657"/>
      <c r="BU38" s="658"/>
      <c r="BV38" s="641">
        <v>10953</v>
      </c>
      <c r="BW38" s="642"/>
      <c r="BX38" s="642"/>
      <c r="BY38" s="642"/>
      <c r="BZ38" s="642"/>
      <c r="CA38" s="642"/>
      <c r="CB38" s="651"/>
      <c r="CD38" s="656" t="s">
        <v>341</v>
      </c>
      <c r="CE38" s="657"/>
      <c r="CF38" s="657"/>
      <c r="CG38" s="657"/>
      <c r="CH38" s="657"/>
      <c r="CI38" s="657"/>
      <c r="CJ38" s="657"/>
      <c r="CK38" s="657"/>
      <c r="CL38" s="657"/>
      <c r="CM38" s="657"/>
      <c r="CN38" s="657"/>
      <c r="CO38" s="657"/>
      <c r="CP38" s="657"/>
      <c r="CQ38" s="658"/>
      <c r="CR38" s="641">
        <v>1374939</v>
      </c>
      <c r="CS38" s="642"/>
      <c r="CT38" s="642"/>
      <c r="CU38" s="642"/>
      <c r="CV38" s="642"/>
      <c r="CW38" s="642"/>
      <c r="CX38" s="642"/>
      <c r="CY38" s="643"/>
      <c r="CZ38" s="646">
        <v>6.6</v>
      </c>
      <c r="DA38" s="675"/>
      <c r="DB38" s="675"/>
      <c r="DC38" s="679"/>
      <c r="DD38" s="650">
        <v>1112951</v>
      </c>
      <c r="DE38" s="642"/>
      <c r="DF38" s="642"/>
      <c r="DG38" s="642"/>
      <c r="DH38" s="642"/>
      <c r="DI38" s="642"/>
      <c r="DJ38" s="642"/>
      <c r="DK38" s="643"/>
      <c r="DL38" s="650">
        <v>985257</v>
      </c>
      <c r="DM38" s="642"/>
      <c r="DN38" s="642"/>
      <c r="DO38" s="642"/>
      <c r="DP38" s="642"/>
      <c r="DQ38" s="642"/>
      <c r="DR38" s="642"/>
      <c r="DS38" s="642"/>
      <c r="DT38" s="642"/>
      <c r="DU38" s="642"/>
      <c r="DV38" s="643"/>
      <c r="DW38" s="646">
        <v>7.5</v>
      </c>
      <c r="DX38" s="675"/>
      <c r="DY38" s="675"/>
      <c r="DZ38" s="675"/>
      <c r="EA38" s="675"/>
      <c r="EB38" s="675"/>
      <c r="EC38" s="676"/>
    </row>
    <row r="39" spans="2:133" ht="11.25" customHeight="1" x14ac:dyDescent="0.15">
      <c r="AQ39" s="718" t="s">
        <v>342</v>
      </c>
      <c r="AR39" s="719"/>
      <c r="AS39" s="719"/>
      <c r="AT39" s="719"/>
      <c r="AU39" s="719"/>
      <c r="AV39" s="719"/>
      <c r="AW39" s="719"/>
      <c r="AX39" s="719"/>
      <c r="AY39" s="720"/>
      <c r="AZ39" s="641" t="s">
        <v>176</v>
      </c>
      <c r="BA39" s="642"/>
      <c r="BB39" s="642"/>
      <c r="BC39" s="642"/>
      <c r="BD39" s="677"/>
      <c r="BE39" s="677"/>
      <c r="BF39" s="700"/>
      <c r="BG39" s="732" t="s">
        <v>343</v>
      </c>
      <c r="BH39" s="733"/>
      <c r="BI39" s="733"/>
      <c r="BJ39" s="733"/>
      <c r="BK39" s="733"/>
      <c r="BL39" s="235"/>
      <c r="BM39" s="657" t="s">
        <v>344</v>
      </c>
      <c r="BN39" s="657"/>
      <c r="BO39" s="657"/>
      <c r="BP39" s="657"/>
      <c r="BQ39" s="657"/>
      <c r="BR39" s="657"/>
      <c r="BS39" s="657"/>
      <c r="BT39" s="657"/>
      <c r="BU39" s="658"/>
      <c r="BV39" s="641">
        <v>95</v>
      </c>
      <c r="BW39" s="642"/>
      <c r="BX39" s="642"/>
      <c r="BY39" s="642"/>
      <c r="BZ39" s="642"/>
      <c r="CA39" s="642"/>
      <c r="CB39" s="651"/>
      <c r="CD39" s="656" t="s">
        <v>345</v>
      </c>
      <c r="CE39" s="657"/>
      <c r="CF39" s="657"/>
      <c r="CG39" s="657"/>
      <c r="CH39" s="657"/>
      <c r="CI39" s="657"/>
      <c r="CJ39" s="657"/>
      <c r="CK39" s="657"/>
      <c r="CL39" s="657"/>
      <c r="CM39" s="657"/>
      <c r="CN39" s="657"/>
      <c r="CO39" s="657"/>
      <c r="CP39" s="657"/>
      <c r="CQ39" s="658"/>
      <c r="CR39" s="641">
        <v>1101672</v>
      </c>
      <c r="CS39" s="677"/>
      <c r="CT39" s="677"/>
      <c r="CU39" s="677"/>
      <c r="CV39" s="677"/>
      <c r="CW39" s="677"/>
      <c r="CX39" s="677"/>
      <c r="CY39" s="678"/>
      <c r="CZ39" s="646">
        <v>5.3</v>
      </c>
      <c r="DA39" s="675"/>
      <c r="DB39" s="675"/>
      <c r="DC39" s="679"/>
      <c r="DD39" s="650">
        <v>672754</v>
      </c>
      <c r="DE39" s="677"/>
      <c r="DF39" s="677"/>
      <c r="DG39" s="677"/>
      <c r="DH39" s="677"/>
      <c r="DI39" s="677"/>
      <c r="DJ39" s="677"/>
      <c r="DK39" s="678"/>
      <c r="DL39" s="650" t="s">
        <v>176</v>
      </c>
      <c r="DM39" s="677"/>
      <c r="DN39" s="677"/>
      <c r="DO39" s="677"/>
      <c r="DP39" s="677"/>
      <c r="DQ39" s="677"/>
      <c r="DR39" s="677"/>
      <c r="DS39" s="677"/>
      <c r="DT39" s="677"/>
      <c r="DU39" s="677"/>
      <c r="DV39" s="678"/>
      <c r="DW39" s="646" t="s">
        <v>129</v>
      </c>
      <c r="DX39" s="675"/>
      <c r="DY39" s="675"/>
      <c r="DZ39" s="675"/>
      <c r="EA39" s="675"/>
      <c r="EB39" s="675"/>
      <c r="EC39" s="676"/>
    </row>
    <row r="40" spans="2:133" ht="11.25" customHeight="1" x14ac:dyDescent="0.15">
      <c r="AQ40" s="718" t="s">
        <v>346</v>
      </c>
      <c r="AR40" s="719"/>
      <c r="AS40" s="719"/>
      <c r="AT40" s="719"/>
      <c r="AU40" s="719"/>
      <c r="AV40" s="719"/>
      <c r="AW40" s="719"/>
      <c r="AX40" s="719"/>
      <c r="AY40" s="720"/>
      <c r="AZ40" s="641">
        <v>440443</v>
      </c>
      <c r="BA40" s="642"/>
      <c r="BB40" s="642"/>
      <c r="BC40" s="642"/>
      <c r="BD40" s="677"/>
      <c r="BE40" s="677"/>
      <c r="BF40" s="700"/>
      <c r="BG40" s="732"/>
      <c r="BH40" s="733"/>
      <c r="BI40" s="733"/>
      <c r="BJ40" s="733"/>
      <c r="BK40" s="733"/>
      <c r="BL40" s="235"/>
      <c r="BM40" s="657" t="s">
        <v>347</v>
      </c>
      <c r="BN40" s="657"/>
      <c r="BO40" s="657"/>
      <c r="BP40" s="657"/>
      <c r="BQ40" s="657"/>
      <c r="BR40" s="657"/>
      <c r="BS40" s="657"/>
      <c r="BT40" s="657"/>
      <c r="BU40" s="658"/>
      <c r="BV40" s="641" t="s">
        <v>138</v>
      </c>
      <c r="BW40" s="642"/>
      <c r="BX40" s="642"/>
      <c r="BY40" s="642"/>
      <c r="BZ40" s="642"/>
      <c r="CA40" s="642"/>
      <c r="CB40" s="651"/>
      <c r="CD40" s="656" t="s">
        <v>348</v>
      </c>
      <c r="CE40" s="657"/>
      <c r="CF40" s="657"/>
      <c r="CG40" s="657"/>
      <c r="CH40" s="657"/>
      <c r="CI40" s="657"/>
      <c r="CJ40" s="657"/>
      <c r="CK40" s="657"/>
      <c r="CL40" s="657"/>
      <c r="CM40" s="657"/>
      <c r="CN40" s="657"/>
      <c r="CO40" s="657"/>
      <c r="CP40" s="657"/>
      <c r="CQ40" s="658"/>
      <c r="CR40" s="641">
        <v>214371</v>
      </c>
      <c r="CS40" s="642"/>
      <c r="CT40" s="642"/>
      <c r="CU40" s="642"/>
      <c r="CV40" s="642"/>
      <c r="CW40" s="642"/>
      <c r="CX40" s="642"/>
      <c r="CY40" s="643"/>
      <c r="CZ40" s="646">
        <v>1</v>
      </c>
      <c r="DA40" s="675"/>
      <c r="DB40" s="675"/>
      <c r="DC40" s="679"/>
      <c r="DD40" s="650">
        <v>211371</v>
      </c>
      <c r="DE40" s="642"/>
      <c r="DF40" s="642"/>
      <c r="DG40" s="642"/>
      <c r="DH40" s="642"/>
      <c r="DI40" s="642"/>
      <c r="DJ40" s="642"/>
      <c r="DK40" s="643"/>
      <c r="DL40" s="650" t="s">
        <v>129</v>
      </c>
      <c r="DM40" s="642"/>
      <c r="DN40" s="642"/>
      <c r="DO40" s="642"/>
      <c r="DP40" s="642"/>
      <c r="DQ40" s="642"/>
      <c r="DR40" s="642"/>
      <c r="DS40" s="642"/>
      <c r="DT40" s="642"/>
      <c r="DU40" s="642"/>
      <c r="DV40" s="643"/>
      <c r="DW40" s="646" t="s">
        <v>138</v>
      </c>
      <c r="DX40" s="675"/>
      <c r="DY40" s="675"/>
      <c r="DZ40" s="675"/>
      <c r="EA40" s="675"/>
      <c r="EB40" s="675"/>
      <c r="EC40" s="676"/>
    </row>
    <row r="41" spans="2:133" ht="11.25" customHeight="1" x14ac:dyDescent="0.15">
      <c r="AQ41" s="728" t="s">
        <v>349</v>
      </c>
      <c r="AR41" s="729"/>
      <c r="AS41" s="729"/>
      <c r="AT41" s="729"/>
      <c r="AU41" s="729"/>
      <c r="AV41" s="729"/>
      <c r="AW41" s="729"/>
      <c r="AX41" s="729"/>
      <c r="AY41" s="730"/>
      <c r="AZ41" s="721">
        <v>934496</v>
      </c>
      <c r="BA41" s="722"/>
      <c r="BB41" s="722"/>
      <c r="BC41" s="722"/>
      <c r="BD41" s="711"/>
      <c r="BE41" s="711"/>
      <c r="BF41" s="713"/>
      <c r="BG41" s="734"/>
      <c r="BH41" s="735"/>
      <c r="BI41" s="735"/>
      <c r="BJ41" s="735"/>
      <c r="BK41" s="735"/>
      <c r="BL41" s="236"/>
      <c r="BM41" s="666" t="s">
        <v>350</v>
      </c>
      <c r="BN41" s="666"/>
      <c r="BO41" s="666"/>
      <c r="BP41" s="666"/>
      <c r="BQ41" s="666"/>
      <c r="BR41" s="666"/>
      <c r="BS41" s="666"/>
      <c r="BT41" s="666"/>
      <c r="BU41" s="667"/>
      <c r="BV41" s="721">
        <v>308</v>
      </c>
      <c r="BW41" s="722"/>
      <c r="BX41" s="722"/>
      <c r="BY41" s="722"/>
      <c r="BZ41" s="722"/>
      <c r="CA41" s="722"/>
      <c r="CB41" s="731"/>
      <c r="CD41" s="656" t="s">
        <v>351</v>
      </c>
      <c r="CE41" s="657"/>
      <c r="CF41" s="657"/>
      <c r="CG41" s="657"/>
      <c r="CH41" s="657"/>
      <c r="CI41" s="657"/>
      <c r="CJ41" s="657"/>
      <c r="CK41" s="657"/>
      <c r="CL41" s="657"/>
      <c r="CM41" s="657"/>
      <c r="CN41" s="657"/>
      <c r="CO41" s="657"/>
      <c r="CP41" s="657"/>
      <c r="CQ41" s="658"/>
      <c r="CR41" s="641" t="s">
        <v>138</v>
      </c>
      <c r="CS41" s="677"/>
      <c r="CT41" s="677"/>
      <c r="CU41" s="677"/>
      <c r="CV41" s="677"/>
      <c r="CW41" s="677"/>
      <c r="CX41" s="677"/>
      <c r="CY41" s="678"/>
      <c r="CZ41" s="646" t="s">
        <v>176</v>
      </c>
      <c r="DA41" s="675"/>
      <c r="DB41" s="675"/>
      <c r="DC41" s="679"/>
      <c r="DD41" s="650" t="s">
        <v>176</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353</v>
      </c>
      <c r="CE42" s="639"/>
      <c r="CF42" s="639"/>
      <c r="CG42" s="639"/>
      <c r="CH42" s="639"/>
      <c r="CI42" s="639"/>
      <c r="CJ42" s="639"/>
      <c r="CK42" s="639"/>
      <c r="CL42" s="639"/>
      <c r="CM42" s="639"/>
      <c r="CN42" s="639"/>
      <c r="CO42" s="639"/>
      <c r="CP42" s="639"/>
      <c r="CQ42" s="640"/>
      <c r="CR42" s="641">
        <v>2674437</v>
      </c>
      <c r="CS42" s="642"/>
      <c r="CT42" s="642"/>
      <c r="CU42" s="642"/>
      <c r="CV42" s="642"/>
      <c r="CW42" s="642"/>
      <c r="CX42" s="642"/>
      <c r="CY42" s="643"/>
      <c r="CZ42" s="646">
        <v>12.9</v>
      </c>
      <c r="DA42" s="647"/>
      <c r="DB42" s="647"/>
      <c r="DC42" s="742"/>
      <c r="DD42" s="650">
        <v>701640</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355</v>
      </c>
      <c r="CE43" s="639"/>
      <c r="CF43" s="639"/>
      <c r="CG43" s="639"/>
      <c r="CH43" s="639"/>
      <c r="CI43" s="639"/>
      <c r="CJ43" s="639"/>
      <c r="CK43" s="639"/>
      <c r="CL43" s="639"/>
      <c r="CM43" s="639"/>
      <c r="CN43" s="639"/>
      <c r="CO43" s="639"/>
      <c r="CP43" s="639"/>
      <c r="CQ43" s="640"/>
      <c r="CR43" s="641">
        <v>110169</v>
      </c>
      <c r="CS43" s="677"/>
      <c r="CT43" s="677"/>
      <c r="CU43" s="677"/>
      <c r="CV43" s="677"/>
      <c r="CW43" s="677"/>
      <c r="CX43" s="677"/>
      <c r="CY43" s="678"/>
      <c r="CZ43" s="646">
        <v>0.5</v>
      </c>
      <c r="DA43" s="675"/>
      <c r="DB43" s="675"/>
      <c r="DC43" s="679"/>
      <c r="DD43" s="650">
        <v>110169</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356</v>
      </c>
      <c r="CD44" s="753" t="s">
        <v>307</v>
      </c>
      <c r="CE44" s="754"/>
      <c r="CF44" s="638" t="s">
        <v>357</v>
      </c>
      <c r="CG44" s="639"/>
      <c r="CH44" s="639"/>
      <c r="CI44" s="639"/>
      <c r="CJ44" s="639"/>
      <c r="CK44" s="639"/>
      <c r="CL44" s="639"/>
      <c r="CM44" s="639"/>
      <c r="CN44" s="639"/>
      <c r="CO44" s="639"/>
      <c r="CP44" s="639"/>
      <c r="CQ44" s="640"/>
      <c r="CR44" s="641">
        <v>2662959</v>
      </c>
      <c r="CS44" s="642"/>
      <c r="CT44" s="642"/>
      <c r="CU44" s="642"/>
      <c r="CV44" s="642"/>
      <c r="CW44" s="642"/>
      <c r="CX44" s="642"/>
      <c r="CY44" s="643"/>
      <c r="CZ44" s="646">
        <v>12.8</v>
      </c>
      <c r="DA44" s="647"/>
      <c r="DB44" s="647"/>
      <c r="DC44" s="742"/>
      <c r="DD44" s="650">
        <v>690162</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358</v>
      </c>
      <c r="CG45" s="639"/>
      <c r="CH45" s="639"/>
      <c r="CI45" s="639"/>
      <c r="CJ45" s="639"/>
      <c r="CK45" s="639"/>
      <c r="CL45" s="639"/>
      <c r="CM45" s="639"/>
      <c r="CN45" s="639"/>
      <c r="CO45" s="639"/>
      <c r="CP45" s="639"/>
      <c r="CQ45" s="640"/>
      <c r="CR45" s="641">
        <v>994703</v>
      </c>
      <c r="CS45" s="677"/>
      <c r="CT45" s="677"/>
      <c r="CU45" s="677"/>
      <c r="CV45" s="677"/>
      <c r="CW45" s="677"/>
      <c r="CX45" s="677"/>
      <c r="CY45" s="678"/>
      <c r="CZ45" s="646">
        <v>4.8</v>
      </c>
      <c r="DA45" s="675"/>
      <c r="DB45" s="675"/>
      <c r="DC45" s="679"/>
      <c r="DD45" s="650">
        <v>36141</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359</v>
      </c>
      <c r="CG46" s="639"/>
      <c r="CH46" s="639"/>
      <c r="CI46" s="639"/>
      <c r="CJ46" s="639"/>
      <c r="CK46" s="639"/>
      <c r="CL46" s="639"/>
      <c r="CM46" s="639"/>
      <c r="CN46" s="639"/>
      <c r="CO46" s="639"/>
      <c r="CP46" s="639"/>
      <c r="CQ46" s="640"/>
      <c r="CR46" s="641">
        <v>1632415</v>
      </c>
      <c r="CS46" s="642"/>
      <c r="CT46" s="642"/>
      <c r="CU46" s="642"/>
      <c r="CV46" s="642"/>
      <c r="CW46" s="642"/>
      <c r="CX46" s="642"/>
      <c r="CY46" s="643"/>
      <c r="CZ46" s="646">
        <v>7.9</v>
      </c>
      <c r="DA46" s="647"/>
      <c r="DB46" s="647"/>
      <c r="DC46" s="742"/>
      <c r="DD46" s="650">
        <v>633442</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360</v>
      </c>
      <c r="CG47" s="639"/>
      <c r="CH47" s="639"/>
      <c r="CI47" s="639"/>
      <c r="CJ47" s="639"/>
      <c r="CK47" s="639"/>
      <c r="CL47" s="639"/>
      <c r="CM47" s="639"/>
      <c r="CN47" s="639"/>
      <c r="CO47" s="639"/>
      <c r="CP47" s="639"/>
      <c r="CQ47" s="640"/>
      <c r="CR47" s="641">
        <v>11478</v>
      </c>
      <c r="CS47" s="677"/>
      <c r="CT47" s="677"/>
      <c r="CU47" s="677"/>
      <c r="CV47" s="677"/>
      <c r="CW47" s="677"/>
      <c r="CX47" s="677"/>
      <c r="CY47" s="678"/>
      <c r="CZ47" s="646">
        <v>0.1</v>
      </c>
      <c r="DA47" s="675"/>
      <c r="DB47" s="675"/>
      <c r="DC47" s="679"/>
      <c r="DD47" s="650">
        <v>11478</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361</v>
      </c>
      <c r="CG48" s="639"/>
      <c r="CH48" s="639"/>
      <c r="CI48" s="639"/>
      <c r="CJ48" s="639"/>
      <c r="CK48" s="639"/>
      <c r="CL48" s="639"/>
      <c r="CM48" s="639"/>
      <c r="CN48" s="639"/>
      <c r="CO48" s="639"/>
      <c r="CP48" s="639"/>
      <c r="CQ48" s="640"/>
      <c r="CR48" s="641" t="s">
        <v>176</v>
      </c>
      <c r="CS48" s="642"/>
      <c r="CT48" s="642"/>
      <c r="CU48" s="642"/>
      <c r="CV48" s="642"/>
      <c r="CW48" s="642"/>
      <c r="CX48" s="642"/>
      <c r="CY48" s="643"/>
      <c r="CZ48" s="646" t="s">
        <v>138</v>
      </c>
      <c r="DA48" s="647"/>
      <c r="DB48" s="647"/>
      <c r="DC48" s="742"/>
      <c r="DD48" s="650" t="s">
        <v>176</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362</v>
      </c>
      <c r="CE49" s="687"/>
      <c r="CF49" s="687"/>
      <c r="CG49" s="687"/>
      <c r="CH49" s="687"/>
      <c r="CI49" s="687"/>
      <c r="CJ49" s="687"/>
      <c r="CK49" s="687"/>
      <c r="CL49" s="687"/>
      <c r="CM49" s="687"/>
      <c r="CN49" s="687"/>
      <c r="CO49" s="687"/>
      <c r="CP49" s="687"/>
      <c r="CQ49" s="688"/>
      <c r="CR49" s="721">
        <v>20772274</v>
      </c>
      <c r="CS49" s="711"/>
      <c r="CT49" s="711"/>
      <c r="CU49" s="711"/>
      <c r="CV49" s="711"/>
      <c r="CW49" s="711"/>
      <c r="CX49" s="711"/>
      <c r="CY49" s="743"/>
      <c r="CZ49" s="726">
        <v>100</v>
      </c>
      <c r="DA49" s="744"/>
      <c r="DB49" s="744"/>
      <c r="DC49" s="745"/>
      <c r="DD49" s="746">
        <v>13656175</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FLY+g4aWzDCWi9voCU008wr5u3nTfkU5i2BAAtx6cLrAEBfbTjlkJKsNjtfoi4U+60zt39qUOwjDrNwS+nFX3Q==" saltValue="zBANVH8uDSPt6otJTnEgi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364</v>
      </c>
      <c r="DK2" s="789"/>
      <c r="DL2" s="789"/>
      <c r="DM2" s="789"/>
      <c r="DN2" s="789"/>
      <c r="DO2" s="790"/>
      <c r="DP2" s="249"/>
      <c r="DQ2" s="788" t="s">
        <v>365</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366</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368</v>
      </c>
      <c r="B5" s="783"/>
      <c r="C5" s="783"/>
      <c r="D5" s="783"/>
      <c r="E5" s="783"/>
      <c r="F5" s="783"/>
      <c r="G5" s="783"/>
      <c r="H5" s="783"/>
      <c r="I5" s="783"/>
      <c r="J5" s="783"/>
      <c r="K5" s="783"/>
      <c r="L5" s="783"/>
      <c r="M5" s="783"/>
      <c r="N5" s="783"/>
      <c r="O5" s="783"/>
      <c r="P5" s="784"/>
      <c r="Q5" s="759" t="s">
        <v>369</v>
      </c>
      <c r="R5" s="760"/>
      <c r="S5" s="760"/>
      <c r="T5" s="760"/>
      <c r="U5" s="761"/>
      <c r="V5" s="759" t="s">
        <v>370</v>
      </c>
      <c r="W5" s="760"/>
      <c r="X5" s="760"/>
      <c r="Y5" s="760"/>
      <c r="Z5" s="761"/>
      <c r="AA5" s="759" t="s">
        <v>371</v>
      </c>
      <c r="AB5" s="760"/>
      <c r="AC5" s="760"/>
      <c r="AD5" s="760"/>
      <c r="AE5" s="760"/>
      <c r="AF5" s="792" t="s">
        <v>372</v>
      </c>
      <c r="AG5" s="760"/>
      <c r="AH5" s="760"/>
      <c r="AI5" s="760"/>
      <c r="AJ5" s="771"/>
      <c r="AK5" s="760" t="s">
        <v>373</v>
      </c>
      <c r="AL5" s="760"/>
      <c r="AM5" s="760"/>
      <c r="AN5" s="760"/>
      <c r="AO5" s="761"/>
      <c r="AP5" s="759" t="s">
        <v>374</v>
      </c>
      <c r="AQ5" s="760"/>
      <c r="AR5" s="760"/>
      <c r="AS5" s="760"/>
      <c r="AT5" s="761"/>
      <c r="AU5" s="759" t="s">
        <v>375</v>
      </c>
      <c r="AV5" s="760"/>
      <c r="AW5" s="760"/>
      <c r="AX5" s="760"/>
      <c r="AY5" s="771"/>
      <c r="AZ5" s="256"/>
      <c r="BA5" s="256"/>
      <c r="BB5" s="256"/>
      <c r="BC5" s="256"/>
      <c r="BD5" s="256"/>
      <c r="BE5" s="257"/>
      <c r="BF5" s="257"/>
      <c r="BG5" s="257"/>
      <c r="BH5" s="257"/>
      <c r="BI5" s="257"/>
      <c r="BJ5" s="257"/>
      <c r="BK5" s="257"/>
      <c r="BL5" s="257"/>
      <c r="BM5" s="257"/>
      <c r="BN5" s="257"/>
      <c r="BO5" s="257"/>
      <c r="BP5" s="257"/>
      <c r="BQ5" s="782" t="s">
        <v>376</v>
      </c>
      <c r="BR5" s="783"/>
      <c r="BS5" s="783"/>
      <c r="BT5" s="783"/>
      <c r="BU5" s="783"/>
      <c r="BV5" s="783"/>
      <c r="BW5" s="783"/>
      <c r="BX5" s="783"/>
      <c r="BY5" s="783"/>
      <c r="BZ5" s="783"/>
      <c r="CA5" s="783"/>
      <c r="CB5" s="783"/>
      <c r="CC5" s="783"/>
      <c r="CD5" s="783"/>
      <c r="CE5" s="783"/>
      <c r="CF5" s="783"/>
      <c r="CG5" s="784"/>
      <c r="CH5" s="759" t="s">
        <v>377</v>
      </c>
      <c r="CI5" s="760"/>
      <c r="CJ5" s="760"/>
      <c r="CK5" s="760"/>
      <c r="CL5" s="761"/>
      <c r="CM5" s="759" t="s">
        <v>378</v>
      </c>
      <c r="CN5" s="760"/>
      <c r="CO5" s="760"/>
      <c r="CP5" s="760"/>
      <c r="CQ5" s="761"/>
      <c r="CR5" s="759" t="s">
        <v>379</v>
      </c>
      <c r="CS5" s="760"/>
      <c r="CT5" s="760"/>
      <c r="CU5" s="760"/>
      <c r="CV5" s="761"/>
      <c r="CW5" s="759" t="s">
        <v>380</v>
      </c>
      <c r="CX5" s="760"/>
      <c r="CY5" s="760"/>
      <c r="CZ5" s="760"/>
      <c r="DA5" s="761"/>
      <c r="DB5" s="759" t="s">
        <v>381</v>
      </c>
      <c r="DC5" s="760"/>
      <c r="DD5" s="760"/>
      <c r="DE5" s="760"/>
      <c r="DF5" s="761"/>
      <c r="DG5" s="765" t="s">
        <v>382</v>
      </c>
      <c r="DH5" s="766"/>
      <c r="DI5" s="766"/>
      <c r="DJ5" s="766"/>
      <c r="DK5" s="767"/>
      <c r="DL5" s="765" t="s">
        <v>383</v>
      </c>
      <c r="DM5" s="766"/>
      <c r="DN5" s="766"/>
      <c r="DO5" s="766"/>
      <c r="DP5" s="767"/>
      <c r="DQ5" s="759" t="s">
        <v>384</v>
      </c>
      <c r="DR5" s="760"/>
      <c r="DS5" s="760"/>
      <c r="DT5" s="760"/>
      <c r="DU5" s="761"/>
      <c r="DV5" s="759" t="s">
        <v>375</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385</v>
      </c>
      <c r="C7" s="774"/>
      <c r="D7" s="774"/>
      <c r="E7" s="774"/>
      <c r="F7" s="774"/>
      <c r="G7" s="774"/>
      <c r="H7" s="774"/>
      <c r="I7" s="774"/>
      <c r="J7" s="774"/>
      <c r="K7" s="774"/>
      <c r="L7" s="774"/>
      <c r="M7" s="774"/>
      <c r="N7" s="774"/>
      <c r="O7" s="774"/>
      <c r="P7" s="775"/>
      <c r="Q7" s="776">
        <v>21572</v>
      </c>
      <c r="R7" s="777"/>
      <c r="S7" s="777"/>
      <c r="T7" s="777"/>
      <c r="U7" s="777"/>
      <c r="V7" s="777">
        <v>21262</v>
      </c>
      <c r="W7" s="777"/>
      <c r="X7" s="777"/>
      <c r="Y7" s="777"/>
      <c r="Z7" s="777"/>
      <c r="AA7" s="777">
        <v>310</v>
      </c>
      <c r="AB7" s="777"/>
      <c r="AC7" s="777"/>
      <c r="AD7" s="777"/>
      <c r="AE7" s="778"/>
      <c r="AF7" s="779">
        <v>284</v>
      </c>
      <c r="AG7" s="780"/>
      <c r="AH7" s="780"/>
      <c r="AI7" s="780"/>
      <c r="AJ7" s="781"/>
      <c r="AK7" s="816">
        <v>487</v>
      </c>
      <c r="AL7" s="817"/>
      <c r="AM7" s="817"/>
      <c r="AN7" s="817"/>
      <c r="AO7" s="817"/>
      <c r="AP7" s="817">
        <v>27708</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597</v>
      </c>
      <c r="BT7" s="821"/>
      <c r="BU7" s="821"/>
      <c r="BV7" s="821"/>
      <c r="BW7" s="821"/>
      <c r="BX7" s="821"/>
      <c r="BY7" s="821"/>
      <c r="BZ7" s="821"/>
      <c r="CA7" s="821"/>
      <c r="CB7" s="821"/>
      <c r="CC7" s="821"/>
      <c r="CD7" s="821"/>
      <c r="CE7" s="821"/>
      <c r="CF7" s="821"/>
      <c r="CG7" s="822"/>
      <c r="CH7" s="813">
        <v>-8</v>
      </c>
      <c r="CI7" s="814"/>
      <c r="CJ7" s="814"/>
      <c r="CK7" s="814"/>
      <c r="CL7" s="815"/>
      <c r="CM7" s="813">
        <v>49</v>
      </c>
      <c r="CN7" s="814"/>
      <c r="CO7" s="814"/>
      <c r="CP7" s="814"/>
      <c r="CQ7" s="815"/>
      <c r="CR7" s="813">
        <v>30</v>
      </c>
      <c r="CS7" s="814"/>
      <c r="CT7" s="814"/>
      <c r="CU7" s="814"/>
      <c r="CV7" s="815"/>
      <c r="CW7" s="813">
        <v>0</v>
      </c>
      <c r="CX7" s="814"/>
      <c r="CY7" s="814"/>
      <c r="CZ7" s="814"/>
      <c r="DA7" s="815"/>
      <c r="DB7" s="813">
        <v>0</v>
      </c>
      <c r="DC7" s="814"/>
      <c r="DD7" s="814"/>
      <c r="DE7" s="814"/>
      <c r="DF7" s="815"/>
      <c r="DG7" s="813">
        <v>0</v>
      </c>
      <c r="DH7" s="814"/>
      <c r="DI7" s="814"/>
      <c r="DJ7" s="814"/>
      <c r="DK7" s="815"/>
      <c r="DL7" s="813">
        <v>0</v>
      </c>
      <c r="DM7" s="814"/>
      <c r="DN7" s="814"/>
      <c r="DO7" s="814"/>
      <c r="DP7" s="815"/>
      <c r="DQ7" s="813">
        <v>0</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598</v>
      </c>
      <c r="BT8" s="811"/>
      <c r="BU8" s="811"/>
      <c r="BV8" s="811"/>
      <c r="BW8" s="811"/>
      <c r="BX8" s="811"/>
      <c r="BY8" s="811"/>
      <c r="BZ8" s="811"/>
      <c r="CA8" s="811"/>
      <c r="CB8" s="811"/>
      <c r="CC8" s="811"/>
      <c r="CD8" s="811"/>
      <c r="CE8" s="811"/>
      <c r="CF8" s="811"/>
      <c r="CG8" s="812"/>
      <c r="CH8" s="823">
        <v>1</v>
      </c>
      <c r="CI8" s="824"/>
      <c r="CJ8" s="824"/>
      <c r="CK8" s="824"/>
      <c r="CL8" s="825"/>
      <c r="CM8" s="823">
        <v>24</v>
      </c>
      <c r="CN8" s="824"/>
      <c r="CO8" s="824"/>
      <c r="CP8" s="824"/>
      <c r="CQ8" s="825"/>
      <c r="CR8" s="823">
        <v>5</v>
      </c>
      <c r="CS8" s="824"/>
      <c r="CT8" s="824"/>
      <c r="CU8" s="824"/>
      <c r="CV8" s="825"/>
      <c r="CW8" s="823">
        <v>0</v>
      </c>
      <c r="CX8" s="824"/>
      <c r="CY8" s="824"/>
      <c r="CZ8" s="824"/>
      <c r="DA8" s="825"/>
      <c r="DB8" s="823">
        <v>0</v>
      </c>
      <c r="DC8" s="824"/>
      <c r="DD8" s="824"/>
      <c r="DE8" s="824"/>
      <c r="DF8" s="825"/>
      <c r="DG8" s="823">
        <v>0</v>
      </c>
      <c r="DH8" s="824"/>
      <c r="DI8" s="824"/>
      <c r="DJ8" s="824"/>
      <c r="DK8" s="825"/>
      <c r="DL8" s="823">
        <v>0</v>
      </c>
      <c r="DM8" s="824"/>
      <c r="DN8" s="824"/>
      <c r="DO8" s="824"/>
      <c r="DP8" s="825"/>
      <c r="DQ8" s="823">
        <v>0</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386</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387</v>
      </c>
      <c r="B23" s="832" t="s">
        <v>388</v>
      </c>
      <c r="C23" s="833"/>
      <c r="D23" s="833"/>
      <c r="E23" s="833"/>
      <c r="F23" s="833"/>
      <c r="G23" s="833"/>
      <c r="H23" s="833"/>
      <c r="I23" s="833"/>
      <c r="J23" s="833"/>
      <c r="K23" s="833"/>
      <c r="L23" s="833"/>
      <c r="M23" s="833"/>
      <c r="N23" s="833"/>
      <c r="O23" s="833"/>
      <c r="P23" s="834"/>
      <c r="Q23" s="835">
        <v>21082</v>
      </c>
      <c r="R23" s="836"/>
      <c r="S23" s="836"/>
      <c r="T23" s="836"/>
      <c r="U23" s="836"/>
      <c r="V23" s="836">
        <v>20772</v>
      </c>
      <c r="W23" s="836"/>
      <c r="X23" s="836"/>
      <c r="Y23" s="836"/>
      <c r="Z23" s="836"/>
      <c r="AA23" s="836">
        <v>310</v>
      </c>
      <c r="AB23" s="836"/>
      <c r="AC23" s="836"/>
      <c r="AD23" s="836"/>
      <c r="AE23" s="837"/>
      <c r="AF23" s="838">
        <v>284</v>
      </c>
      <c r="AG23" s="836"/>
      <c r="AH23" s="836"/>
      <c r="AI23" s="836"/>
      <c r="AJ23" s="839"/>
      <c r="AK23" s="840"/>
      <c r="AL23" s="841"/>
      <c r="AM23" s="841"/>
      <c r="AN23" s="841"/>
      <c r="AO23" s="841"/>
      <c r="AP23" s="836">
        <v>27708</v>
      </c>
      <c r="AQ23" s="836"/>
      <c r="AR23" s="836"/>
      <c r="AS23" s="836"/>
      <c r="AT23" s="836"/>
      <c r="AU23" s="842"/>
      <c r="AV23" s="842"/>
      <c r="AW23" s="842"/>
      <c r="AX23" s="842"/>
      <c r="AY23" s="843"/>
      <c r="AZ23" s="851" t="s">
        <v>389</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390</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391</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368</v>
      </c>
      <c r="B26" s="783"/>
      <c r="C26" s="783"/>
      <c r="D26" s="783"/>
      <c r="E26" s="783"/>
      <c r="F26" s="783"/>
      <c r="G26" s="783"/>
      <c r="H26" s="783"/>
      <c r="I26" s="783"/>
      <c r="J26" s="783"/>
      <c r="K26" s="783"/>
      <c r="L26" s="783"/>
      <c r="M26" s="783"/>
      <c r="N26" s="783"/>
      <c r="O26" s="783"/>
      <c r="P26" s="784"/>
      <c r="Q26" s="759" t="s">
        <v>392</v>
      </c>
      <c r="R26" s="760"/>
      <c r="S26" s="760"/>
      <c r="T26" s="760"/>
      <c r="U26" s="761"/>
      <c r="V26" s="759" t="s">
        <v>393</v>
      </c>
      <c r="W26" s="760"/>
      <c r="X26" s="760"/>
      <c r="Y26" s="760"/>
      <c r="Z26" s="761"/>
      <c r="AA26" s="759" t="s">
        <v>394</v>
      </c>
      <c r="AB26" s="760"/>
      <c r="AC26" s="760"/>
      <c r="AD26" s="760"/>
      <c r="AE26" s="760"/>
      <c r="AF26" s="854" t="s">
        <v>395</v>
      </c>
      <c r="AG26" s="855"/>
      <c r="AH26" s="855"/>
      <c r="AI26" s="855"/>
      <c r="AJ26" s="856"/>
      <c r="AK26" s="760" t="s">
        <v>396</v>
      </c>
      <c r="AL26" s="760"/>
      <c r="AM26" s="760"/>
      <c r="AN26" s="760"/>
      <c r="AO26" s="761"/>
      <c r="AP26" s="759" t="s">
        <v>397</v>
      </c>
      <c r="AQ26" s="760"/>
      <c r="AR26" s="760"/>
      <c r="AS26" s="760"/>
      <c r="AT26" s="761"/>
      <c r="AU26" s="759" t="s">
        <v>398</v>
      </c>
      <c r="AV26" s="760"/>
      <c r="AW26" s="760"/>
      <c r="AX26" s="760"/>
      <c r="AY26" s="761"/>
      <c r="AZ26" s="759" t="s">
        <v>399</v>
      </c>
      <c r="BA26" s="760"/>
      <c r="BB26" s="760"/>
      <c r="BC26" s="760"/>
      <c r="BD26" s="761"/>
      <c r="BE26" s="759" t="s">
        <v>375</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400</v>
      </c>
      <c r="C28" s="774"/>
      <c r="D28" s="774"/>
      <c r="E28" s="774"/>
      <c r="F28" s="774"/>
      <c r="G28" s="774"/>
      <c r="H28" s="774"/>
      <c r="I28" s="774"/>
      <c r="J28" s="774"/>
      <c r="K28" s="774"/>
      <c r="L28" s="774"/>
      <c r="M28" s="774"/>
      <c r="N28" s="774"/>
      <c r="O28" s="774"/>
      <c r="P28" s="775"/>
      <c r="Q28" s="864">
        <v>5048</v>
      </c>
      <c r="R28" s="865"/>
      <c r="S28" s="865"/>
      <c r="T28" s="865"/>
      <c r="U28" s="865"/>
      <c r="V28" s="865">
        <v>4935</v>
      </c>
      <c r="W28" s="865"/>
      <c r="X28" s="865"/>
      <c r="Y28" s="865"/>
      <c r="Z28" s="865"/>
      <c r="AA28" s="865">
        <v>113</v>
      </c>
      <c r="AB28" s="865"/>
      <c r="AC28" s="865"/>
      <c r="AD28" s="865"/>
      <c r="AE28" s="866"/>
      <c r="AF28" s="867">
        <v>113</v>
      </c>
      <c r="AG28" s="865"/>
      <c r="AH28" s="865"/>
      <c r="AI28" s="865"/>
      <c r="AJ28" s="868"/>
      <c r="AK28" s="869">
        <v>299</v>
      </c>
      <c r="AL28" s="860"/>
      <c r="AM28" s="860"/>
      <c r="AN28" s="860"/>
      <c r="AO28" s="860"/>
      <c r="AP28" s="860">
        <v>0</v>
      </c>
      <c r="AQ28" s="860"/>
      <c r="AR28" s="860"/>
      <c r="AS28" s="860"/>
      <c r="AT28" s="860"/>
      <c r="AU28" s="860">
        <v>0</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401</v>
      </c>
      <c r="C29" s="798"/>
      <c r="D29" s="798"/>
      <c r="E29" s="798"/>
      <c r="F29" s="798"/>
      <c r="G29" s="798"/>
      <c r="H29" s="798"/>
      <c r="I29" s="798"/>
      <c r="J29" s="798"/>
      <c r="K29" s="798"/>
      <c r="L29" s="798"/>
      <c r="M29" s="798"/>
      <c r="N29" s="798"/>
      <c r="O29" s="798"/>
      <c r="P29" s="799"/>
      <c r="Q29" s="800">
        <v>571</v>
      </c>
      <c r="R29" s="801"/>
      <c r="S29" s="801"/>
      <c r="T29" s="801"/>
      <c r="U29" s="801"/>
      <c r="V29" s="801">
        <v>548</v>
      </c>
      <c r="W29" s="801"/>
      <c r="X29" s="801"/>
      <c r="Y29" s="801"/>
      <c r="Z29" s="801"/>
      <c r="AA29" s="801">
        <v>23</v>
      </c>
      <c r="AB29" s="801"/>
      <c r="AC29" s="801"/>
      <c r="AD29" s="801"/>
      <c r="AE29" s="802"/>
      <c r="AF29" s="803">
        <v>23</v>
      </c>
      <c r="AG29" s="804"/>
      <c r="AH29" s="804"/>
      <c r="AI29" s="804"/>
      <c r="AJ29" s="805"/>
      <c r="AK29" s="872">
        <v>105</v>
      </c>
      <c r="AL29" s="873"/>
      <c r="AM29" s="873"/>
      <c r="AN29" s="873"/>
      <c r="AO29" s="873"/>
      <c r="AP29" s="873">
        <v>159</v>
      </c>
      <c r="AQ29" s="873"/>
      <c r="AR29" s="873"/>
      <c r="AS29" s="873"/>
      <c r="AT29" s="873"/>
      <c r="AU29" s="873">
        <v>0</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402</v>
      </c>
      <c r="C30" s="798"/>
      <c r="D30" s="798"/>
      <c r="E30" s="798"/>
      <c r="F30" s="798"/>
      <c r="G30" s="798"/>
      <c r="H30" s="798"/>
      <c r="I30" s="798"/>
      <c r="J30" s="798"/>
      <c r="K30" s="798"/>
      <c r="L30" s="798"/>
      <c r="M30" s="798"/>
      <c r="N30" s="798"/>
      <c r="O30" s="798"/>
      <c r="P30" s="799"/>
      <c r="Q30" s="800">
        <v>3208</v>
      </c>
      <c r="R30" s="801"/>
      <c r="S30" s="801"/>
      <c r="T30" s="801"/>
      <c r="U30" s="801"/>
      <c r="V30" s="801">
        <v>3198</v>
      </c>
      <c r="W30" s="801"/>
      <c r="X30" s="801"/>
      <c r="Y30" s="801"/>
      <c r="Z30" s="801"/>
      <c r="AA30" s="801">
        <v>10</v>
      </c>
      <c r="AB30" s="801"/>
      <c r="AC30" s="801"/>
      <c r="AD30" s="801"/>
      <c r="AE30" s="802"/>
      <c r="AF30" s="803">
        <v>10</v>
      </c>
      <c r="AG30" s="804"/>
      <c r="AH30" s="804"/>
      <c r="AI30" s="804"/>
      <c r="AJ30" s="805"/>
      <c r="AK30" s="872">
        <v>460</v>
      </c>
      <c r="AL30" s="873"/>
      <c r="AM30" s="873"/>
      <c r="AN30" s="873"/>
      <c r="AO30" s="873"/>
      <c r="AP30" s="873">
        <v>0</v>
      </c>
      <c r="AQ30" s="873"/>
      <c r="AR30" s="873"/>
      <c r="AS30" s="873"/>
      <c r="AT30" s="873"/>
      <c r="AU30" s="873">
        <v>0</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403</v>
      </c>
      <c r="C31" s="798"/>
      <c r="D31" s="798"/>
      <c r="E31" s="798"/>
      <c r="F31" s="798"/>
      <c r="G31" s="798"/>
      <c r="H31" s="798"/>
      <c r="I31" s="798"/>
      <c r="J31" s="798"/>
      <c r="K31" s="798"/>
      <c r="L31" s="798"/>
      <c r="M31" s="798"/>
      <c r="N31" s="798"/>
      <c r="O31" s="798"/>
      <c r="P31" s="799"/>
      <c r="Q31" s="800">
        <v>889</v>
      </c>
      <c r="R31" s="801"/>
      <c r="S31" s="801"/>
      <c r="T31" s="801"/>
      <c r="U31" s="801"/>
      <c r="V31" s="801">
        <v>880</v>
      </c>
      <c r="W31" s="801"/>
      <c r="X31" s="801"/>
      <c r="Y31" s="801"/>
      <c r="Z31" s="801"/>
      <c r="AA31" s="801">
        <v>9</v>
      </c>
      <c r="AB31" s="801"/>
      <c r="AC31" s="801"/>
      <c r="AD31" s="801"/>
      <c r="AE31" s="802"/>
      <c r="AF31" s="803">
        <v>9</v>
      </c>
      <c r="AG31" s="804"/>
      <c r="AH31" s="804"/>
      <c r="AI31" s="804"/>
      <c r="AJ31" s="805"/>
      <c r="AK31" s="872">
        <v>463</v>
      </c>
      <c r="AL31" s="873"/>
      <c r="AM31" s="873"/>
      <c r="AN31" s="873"/>
      <c r="AO31" s="873"/>
      <c r="AP31" s="873">
        <v>0</v>
      </c>
      <c r="AQ31" s="873"/>
      <c r="AR31" s="873"/>
      <c r="AS31" s="873"/>
      <c r="AT31" s="873"/>
      <c r="AU31" s="873">
        <v>0</v>
      </c>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404</v>
      </c>
      <c r="C32" s="798"/>
      <c r="D32" s="798"/>
      <c r="E32" s="798"/>
      <c r="F32" s="798"/>
      <c r="G32" s="798"/>
      <c r="H32" s="798"/>
      <c r="I32" s="798"/>
      <c r="J32" s="798"/>
      <c r="K32" s="798"/>
      <c r="L32" s="798"/>
      <c r="M32" s="798"/>
      <c r="N32" s="798"/>
      <c r="O32" s="798"/>
      <c r="P32" s="799"/>
      <c r="Q32" s="800">
        <v>50</v>
      </c>
      <c r="R32" s="801"/>
      <c r="S32" s="801"/>
      <c r="T32" s="801"/>
      <c r="U32" s="801"/>
      <c r="V32" s="801">
        <v>50</v>
      </c>
      <c r="W32" s="801"/>
      <c r="X32" s="801"/>
      <c r="Y32" s="801"/>
      <c r="Z32" s="801"/>
      <c r="AA32" s="801">
        <v>0</v>
      </c>
      <c r="AB32" s="801"/>
      <c r="AC32" s="801"/>
      <c r="AD32" s="801"/>
      <c r="AE32" s="802"/>
      <c r="AF32" s="803">
        <v>0</v>
      </c>
      <c r="AG32" s="804"/>
      <c r="AH32" s="804"/>
      <c r="AI32" s="804"/>
      <c r="AJ32" s="805"/>
      <c r="AK32" s="872">
        <v>0</v>
      </c>
      <c r="AL32" s="873"/>
      <c r="AM32" s="873"/>
      <c r="AN32" s="873"/>
      <c r="AO32" s="873"/>
      <c r="AP32" s="873">
        <v>0</v>
      </c>
      <c r="AQ32" s="873"/>
      <c r="AR32" s="873"/>
      <c r="AS32" s="873"/>
      <c r="AT32" s="873"/>
      <c r="AU32" s="873">
        <v>0</v>
      </c>
      <c r="AV32" s="873"/>
      <c r="AW32" s="873"/>
      <c r="AX32" s="873"/>
      <c r="AY32" s="873"/>
      <c r="AZ32" s="874"/>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405</v>
      </c>
      <c r="C33" s="798"/>
      <c r="D33" s="798"/>
      <c r="E33" s="798"/>
      <c r="F33" s="798"/>
      <c r="G33" s="798"/>
      <c r="H33" s="798"/>
      <c r="I33" s="798"/>
      <c r="J33" s="798"/>
      <c r="K33" s="798"/>
      <c r="L33" s="798"/>
      <c r="M33" s="798"/>
      <c r="N33" s="798"/>
      <c r="O33" s="798"/>
      <c r="P33" s="799"/>
      <c r="Q33" s="800">
        <v>1427</v>
      </c>
      <c r="R33" s="801"/>
      <c r="S33" s="801"/>
      <c r="T33" s="801"/>
      <c r="U33" s="801"/>
      <c r="V33" s="801">
        <v>1396</v>
      </c>
      <c r="W33" s="801"/>
      <c r="X33" s="801"/>
      <c r="Y33" s="801"/>
      <c r="Z33" s="801"/>
      <c r="AA33" s="801">
        <v>31</v>
      </c>
      <c r="AB33" s="801"/>
      <c r="AC33" s="801"/>
      <c r="AD33" s="801"/>
      <c r="AE33" s="802"/>
      <c r="AF33" s="803">
        <v>1110</v>
      </c>
      <c r="AG33" s="804"/>
      <c r="AH33" s="804"/>
      <c r="AI33" s="804"/>
      <c r="AJ33" s="805"/>
      <c r="AK33" s="872">
        <v>14</v>
      </c>
      <c r="AL33" s="873"/>
      <c r="AM33" s="873"/>
      <c r="AN33" s="873"/>
      <c r="AO33" s="873"/>
      <c r="AP33" s="873">
        <v>3074</v>
      </c>
      <c r="AQ33" s="873"/>
      <c r="AR33" s="873"/>
      <c r="AS33" s="873"/>
      <c r="AT33" s="873"/>
      <c r="AU33" s="873">
        <v>37</v>
      </c>
      <c r="AV33" s="873"/>
      <c r="AW33" s="873"/>
      <c r="AX33" s="873"/>
      <c r="AY33" s="873"/>
      <c r="AZ33" s="874" t="s">
        <v>588</v>
      </c>
      <c r="BA33" s="874"/>
      <c r="BB33" s="874"/>
      <c r="BC33" s="874"/>
      <c r="BD33" s="874"/>
      <c r="BE33" s="870" t="s">
        <v>406</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407</v>
      </c>
      <c r="C34" s="798"/>
      <c r="D34" s="798"/>
      <c r="E34" s="798"/>
      <c r="F34" s="798"/>
      <c r="G34" s="798"/>
      <c r="H34" s="798"/>
      <c r="I34" s="798"/>
      <c r="J34" s="798"/>
      <c r="K34" s="798"/>
      <c r="L34" s="798"/>
      <c r="M34" s="798"/>
      <c r="N34" s="798"/>
      <c r="O34" s="798"/>
      <c r="P34" s="799"/>
      <c r="Q34" s="800">
        <v>1645</v>
      </c>
      <c r="R34" s="801"/>
      <c r="S34" s="801"/>
      <c r="T34" s="801"/>
      <c r="U34" s="801"/>
      <c r="V34" s="801">
        <v>1678</v>
      </c>
      <c r="W34" s="801"/>
      <c r="X34" s="801"/>
      <c r="Y34" s="801"/>
      <c r="Z34" s="801"/>
      <c r="AA34" s="801">
        <v>-33</v>
      </c>
      <c r="AB34" s="801"/>
      <c r="AC34" s="801"/>
      <c r="AD34" s="801"/>
      <c r="AE34" s="802"/>
      <c r="AF34" s="803">
        <v>98</v>
      </c>
      <c r="AG34" s="804"/>
      <c r="AH34" s="804"/>
      <c r="AI34" s="804"/>
      <c r="AJ34" s="805"/>
      <c r="AK34" s="872">
        <v>650</v>
      </c>
      <c r="AL34" s="873"/>
      <c r="AM34" s="873"/>
      <c r="AN34" s="873"/>
      <c r="AO34" s="873"/>
      <c r="AP34" s="873">
        <v>14981</v>
      </c>
      <c r="AQ34" s="873"/>
      <c r="AR34" s="873"/>
      <c r="AS34" s="873"/>
      <c r="AT34" s="873"/>
      <c r="AU34" s="873">
        <v>5648</v>
      </c>
      <c r="AV34" s="873"/>
      <c r="AW34" s="873"/>
      <c r="AX34" s="873"/>
      <c r="AY34" s="873"/>
      <c r="AZ34" s="874" t="s">
        <v>587</v>
      </c>
      <c r="BA34" s="874"/>
      <c r="BB34" s="874"/>
      <c r="BC34" s="874"/>
      <c r="BD34" s="874"/>
      <c r="BE34" s="870" t="s">
        <v>408</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409</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387</v>
      </c>
      <c r="B63" s="832" t="s">
        <v>410</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1363</v>
      </c>
      <c r="AG63" s="884"/>
      <c r="AH63" s="884"/>
      <c r="AI63" s="884"/>
      <c r="AJ63" s="885"/>
      <c r="AK63" s="886"/>
      <c r="AL63" s="881"/>
      <c r="AM63" s="881"/>
      <c r="AN63" s="881"/>
      <c r="AO63" s="881"/>
      <c r="AP63" s="884">
        <v>18214</v>
      </c>
      <c r="AQ63" s="884"/>
      <c r="AR63" s="884"/>
      <c r="AS63" s="884"/>
      <c r="AT63" s="884"/>
      <c r="AU63" s="884">
        <v>5685</v>
      </c>
      <c r="AV63" s="884"/>
      <c r="AW63" s="884"/>
      <c r="AX63" s="884"/>
      <c r="AY63" s="884"/>
      <c r="AZ63" s="888"/>
      <c r="BA63" s="888"/>
      <c r="BB63" s="888"/>
      <c r="BC63" s="888"/>
      <c r="BD63" s="888"/>
      <c r="BE63" s="889"/>
      <c r="BF63" s="889"/>
      <c r="BG63" s="889"/>
      <c r="BH63" s="889"/>
      <c r="BI63" s="890"/>
      <c r="BJ63" s="891" t="s">
        <v>411</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413</v>
      </c>
      <c r="B66" s="783"/>
      <c r="C66" s="783"/>
      <c r="D66" s="783"/>
      <c r="E66" s="783"/>
      <c r="F66" s="783"/>
      <c r="G66" s="783"/>
      <c r="H66" s="783"/>
      <c r="I66" s="783"/>
      <c r="J66" s="783"/>
      <c r="K66" s="783"/>
      <c r="L66" s="783"/>
      <c r="M66" s="783"/>
      <c r="N66" s="783"/>
      <c r="O66" s="783"/>
      <c r="P66" s="784"/>
      <c r="Q66" s="759" t="s">
        <v>414</v>
      </c>
      <c r="R66" s="760"/>
      <c r="S66" s="760"/>
      <c r="T66" s="760"/>
      <c r="U66" s="761"/>
      <c r="V66" s="759" t="s">
        <v>415</v>
      </c>
      <c r="W66" s="760"/>
      <c r="X66" s="760"/>
      <c r="Y66" s="760"/>
      <c r="Z66" s="761"/>
      <c r="AA66" s="759" t="s">
        <v>394</v>
      </c>
      <c r="AB66" s="760"/>
      <c r="AC66" s="760"/>
      <c r="AD66" s="760"/>
      <c r="AE66" s="761"/>
      <c r="AF66" s="894" t="s">
        <v>395</v>
      </c>
      <c r="AG66" s="855"/>
      <c r="AH66" s="855"/>
      <c r="AI66" s="855"/>
      <c r="AJ66" s="895"/>
      <c r="AK66" s="759" t="s">
        <v>416</v>
      </c>
      <c r="AL66" s="783"/>
      <c r="AM66" s="783"/>
      <c r="AN66" s="783"/>
      <c r="AO66" s="784"/>
      <c r="AP66" s="759" t="s">
        <v>417</v>
      </c>
      <c r="AQ66" s="760"/>
      <c r="AR66" s="760"/>
      <c r="AS66" s="760"/>
      <c r="AT66" s="761"/>
      <c r="AU66" s="759" t="s">
        <v>418</v>
      </c>
      <c r="AV66" s="760"/>
      <c r="AW66" s="760"/>
      <c r="AX66" s="760"/>
      <c r="AY66" s="761"/>
      <c r="AZ66" s="759" t="s">
        <v>375</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589</v>
      </c>
      <c r="C68" s="912"/>
      <c r="D68" s="912"/>
      <c r="E68" s="912"/>
      <c r="F68" s="912"/>
      <c r="G68" s="912"/>
      <c r="H68" s="912"/>
      <c r="I68" s="912"/>
      <c r="J68" s="912"/>
      <c r="K68" s="912"/>
      <c r="L68" s="912"/>
      <c r="M68" s="912"/>
      <c r="N68" s="912"/>
      <c r="O68" s="912"/>
      <c r="P68" s="913"/>
      <c r="Q68" s="914">
        <v>6945</v>
      </c>
      <c r="R68" s="908"/>
      <c r="S68" s="908"/>
      <c r="T68" s="908"/>
      <c r="U68" s="908"/>
      <c r="V68" s="908">
        <v>6898</v>
      </c>
      <c r="W68" s="908"/>
      <c r="X68" s="908"/>
      <c r="Y68" s="908"/>
      <c r="Z68" s="908"/>
      <c r="AA68" s="908">
        <v>47</v>
      </c>
      <c r="AB68" s="908"/>
      <c r="AC68" s="908"/>
      <c r="AD68" s="908"/>
      <c r="AE68" s="908"/>
      <c r="AF68" s="908">
        <v>47</v>
      </c>
      <c r="AG68" s="908"/>
      <c r="AH68" s="908"/>
      <c r="AI68" s="908"/>
      <c r="AJ68" s="908"/>
      <c r="AK68" s="908">
        <v>3596</v>
      </c>
      <c r="AL68" s="908"/>
      <c r="AM68" s="908"/>
      <c r="AN68" s="908"/>
      <c r="AO68" s="908"/>
      <c r="AP68" s="908">
        <v>0</v>
      </c>
      <c r="AQ68" s="908"/>
      <c r="AR68" s="908"/>
      <c r="AS68" s="908"/>
      <c r="AT68" s="908"/>
      <c r="AU68" s="908">
        <v>0</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590</v>
      </c>
      <c r="C69" s="916"/>
      <c r="D69" s="916"/>
      <c r="E69" s="916"/>
      <c r="F69" s="916"/>
      <c r="G69" s="916"/>
      <c r="H69" s="916"/>
      <c r="I69" s="916"/>
      <c r="J69" s="916"/>
      <c r="K69" s="916"/>
      <c r="L69" s="916"/>
      <c r="M69" s="916"/>
      <c r="N69" s="916"/>
      <c r="O69" s="916"/>
      <c r="P69" s="917"/>
      <c r="Q69" s="918">
        <v>25</v>
      </c>
      <c r="R69" s="873"/>
      <c r="S69" s="873"/>
      <c r="T69" s="873"/>
      <c r="U69" s="873"/>
      <c r="V69" s="873">
        <v>24</v>
      </c>
      <c r="W69" s="873"/>
      <c r="X69" s="873"/>
      <c r="Y69" s="873"/>
      <c r="Z69" s="873"/>
      <c r="AA69" s="873">
        <v>1</v>
      </c>
      <c r="AB69" s="873"/>
      <c r="AC69" s="873"/>
      <c r="AD69" s="873"/>
      <c r="AE69" s="873"/>
      <c r="AF69" s="873">
        <v>1</v>
      </c>
      <c r="AG69" s="873"/>
      <c r="AH69" s="873"/>
      <c r="AI69" s="873"/>
      <c r="AJ69" s="873"/>
      <c r="AK69" s="873">
        <v>0</v>
      </c>
      <c r="AL69" s="873"/>
      <c r="AM69" s="873"/>
      <c r="AN69" s="873"/>
      <c r="AO69" s="873"/>
      <c r="AP69" s="873">
        <v>0</v>
      </c>
      <c r="AQ69" s="873"/>
      <c r="AR69" s="873"/>
      <c r="AS69" s="873"/>
      <c r="AT69" s="873"/>
      <c r="AU69" s="873">
        <v>0</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591</v>
      </c>
      <c r="C70" s="916"/>
      <c r="D70" s="916"/>
      <c r="E70" s="916"/>
      <c r="F70" s="916"/>
      <c r="G70" s="916"/>
      <c r="H70" s="916"/>
      <c r="I70" s="916"/>
      <c r="J70" s="916"/>
      <c r="K70" s="916"/>
      <c r="L70" s="916"/>
      <c r="M70" s="916"/>
      <c r="N70" s="916"/>
      <c r="O70" s="916"/>
      <c r="P70" s="917"/>
      <c r="Q70" s="918">
        <v>13657</v>
      </c>
      <c r="R70" s="873"/>
      <c r="S70" s="873"/>
      <c r="T70" s="873"/>
      <c r="U70" s="873"/>
      <c r="V70" s="873">
        <v>15137</v>
      </c>
      <c r="W70" s="873"/>
      <c r="X70" s="873"/>
      <c r="Y70" s="873"/>
      <c r="Z70" s="873"/>
      <c r="AA70" s="873">
        <v>-1480</v>
      </c>
      <c r="AB70" s="873"/>
      <c r="AC70" s="873"/>
      <c r="AD70" s="873"/>
      <c r="AE70" s="873"/>
      <c r="AF70" s="873">
        <v>-1480</v>
      </c>
      <c r="AG70" s="873"/>
      <c r="AH70" s="873"/>
      <c r="AI70" s="873"/>
      <c r="AJ70" s="873"/>
      <c r="AK70" s="873">
        <v>0</v>
      </c>
      <c r="AL70" s="873"/>
      <c r="AM70" s="873"/>
      <c r="AN70" s="873"/>
      <c r="AO70" s="873"/>
      <c r="AP70" s="873">
        <v>8984</v>
      </c>
      <c r="AQ70" s="873"/>
      <c r="AR70" s="873"/>
      <c r="AS70" s="873"/>
      <c r="AT70" s="873"/>
      <c r="AU70" s="873">
        <v>1222</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592</v>
      </c>
      <c r="C71" s="916"/>
      <c r="D71" s="916"/>
      <c r="E71" s="916"/>
      <c r="F71" s="916"/>
      <c r="G71" s="916"/>
      <c r="H71" s="916"/>
      <c r="I71" s="916"/>
      <c r="J71" s="916"/>
      <c r="K71" s="916"/>
      <c r="L71" s="916"/>
      <c r="M71" s="916"/>
      <c r="N71" s="916"/>
      <c r="O71" s="916"/>
      <c r="P71" s="917"/>
      <c r="Q71" s="918">
        <v>0</v>
      </c>
      <c r="R71" s="873"/>
      <c r="S71" s="873"/>
      <c r="T71" s="873"/>
      <c r="U71" s="873"/>
      <c r="V71" s="873">
        <v>0</v>
      </c>
      <c r="W71" s="873"/>
      <c r="X71" s="873"/>
      <c r="Y71" s="873"/>
      <c r="Z71" s="873"/>
      <c r="AA71" s="873">
        <v>0</v>
      </c>
      <c r="AB71" s="873"/>
      <c r="AC71" s="873"/>
      <c r="AD71" s="873"/>
      <c r="AE71" s="873"/>
      <c r="AF71" s="873">
        <v>0</v>
      </c>
      <c r="AG71" s="873"/>
      <c r="AH71" s="873"/>
      <c r="AI71" s="873"/>
      <c r="AJ71" s="873"/>
      <c r="AK71" s="873">
        <v>0</v>
      </c>
      <c r="AL71" s="873"/>
      <c r="AM71" s="873"/>
      <c r="AN71" s="873"/>
      <c r="AO71" s="873"/>
      <c r="AP71" s="873">
        <v>0</v>
      </c>
      <c r="AQ71" s="873"/>
      <c r="AR71" s="873"/>
      <c r="AS71" s="873"/>
      <c r="AT71" s="873"/>
      <c r="AU71" s="873">
        <v>0</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593</v>
      </c>
      <c r="C72" s="916"/>
      <c r="D72" s="916"/>
      <c r="E72" s="916"/>
      <c r="F72" s="916"/>
      <c r="G72" s="916"/>
      <c r="H72" s="916"/>
      <c r="I72" s="916"/>
      <c r="J72" s="916"/>
      <c r="K72" s="916"/>
      <c r="L72" s="916"/>
      <c r="M72" s="916"/>
      <c r="N72" s="916"/>
      <c r="O72" s="916"/>
      <c r="P72" s="917"/>
      <c r="Q72" s="918">
        <v>3682</v>
      </c>
      <c r="R72" s="873"/>
      <c r="S72" s="873"/>
      <c r="T72" s="873"/>
      <c r="U72" s="873"/>
      <c r="V72" s="873">
        <v>3640</v>
      </c>
      <c r="W72" s="873"/>
      <c r="X72" s="873"/>
      <c r="Y72" s="873"/>
      <c r="Z72" s="873"/>
      <c r="AA72" s="873">
        <v>42</v>
      </c>
      <c r="AB72" s="873"/>
      <c r="AC72" s="873"/>
      <c r="AD72" s="873"/>
      <c r="AE72" s="873"/>
      <c r="AF72" s="873">
        <v>42</v>
      </c>
      <c r="AG72" s="873"/>
      <c r="AH72" s="873"/>
      <c r="AI72" s="873"/>
      <c r="AJ72" s="873"/>
      <c r="AK72" s="873">
        <v>0</v>
      </c>
      <c r="AL72" s="873"/>
      <c r="AM72" s="873"/>
      <c r="AN72" s="873"/>
      <c r="AO72" s="873"/>
      <c r="AP72" s="873">
        <v>2025</v>
      </c>
      <c r="AQ72" s="873"/>
      <c r="AR72" s="873"/>
      <c r="AS72" s="873"/>
      <c r="AT72" s="873"/>
      <c r="AU72" s="873">
        <v>696</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594</v>
      </c>
      <c r="C73" s="916"/>
      <c r="D73" s="916"/>
      <c r="E73" s="916"/>
      <c r="F73" s="916"/>
      <c r="G73" s="916"/>
      <c r="H73" s="916"/>
      <c r="I73" s="916"/>
      <c r="J73" s="916"/>
      <c r="K73" s="916"/>
      <c r="L73" s="916"/>
      <c r="M73" s="916"/>
      <c r="N73" s="916"/>
      <c r="O73" s="916"/>
      <c r="P73" s="917"/>
      <c r="Q73" s="918">
        <v>82</v>
      </c>
      <c r="R73" s="873"/>
      <c r="S73" s="873"/>
      <c r="T73" s="873"/>
      <c r="U73" s="873"/>
      <c r="V73" s="873">
        <v>76</v>
      </c>
      <c r="W73" s="873"/>
      <c r="X73" s="873"/>
      <c r="Y73" s="873"/>
      <c r="Z73" s="873"/>
      <c r="AA73" s="873">
        <v>6</v>
      </c>
      <c r="AB73" s="873"/>
      <c r="AC73" s="873"/>
      <c r="AD73" s="873"/>
      <c r="AE73" s="873"/>
      <c r="AF73" s="873">
        <v>6</v>
      </c>
      <c r="AG73" s="873"/>
      <c r="AH73" s="873"/>
      <c r="AI73" s="873"/>
      <c r="AJ73" s="873"/>
      <c r="AK73" s="873">
        <v>0</v>
      </c>
      <c r="AL73" s="873"/>
      <c r="AM73" s="873"/>
      <c r="AN73" s="873"/>
      <c r="AO73" s="873"/>
      <c r="AP73" s="873">
        <v>0</v>
      </c>
      <c r="AQ73" s="873"/>
      <c r="AR73" s="873"/>
      <c r="AS73" s="873"/>
      <c r="AT73" s="873"/>
      <c r="AU73" s="873">
        <v>0</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595</v>
      </c>
      <c r="C74" s="916"/>
      <c r="D74" s="916"/>
      <c r="E74" s="916"/>
      <c r="F74" s="916"/>
      <c r="G74" s="916"/>
      <c r="H74" s="916"/>
      <c r="I74" s="916"/>
      <c r="J74" s="916"/>
      <c r="K74" s="916"/>
      <c r="L74" s="916"/>
      <c r="M74" s="916"/>
      <c r="N74" s="916"/>
      <c r="O74" s="916"/>
      <c r="P74" s="917"/>
      <c r="Q74" s="918">
        <v>255</v>
      </c>
      <c r="R74" s="873"/>
      <c r="S74" s="873"/>
      <c r="T74" s="873"/>
      <c r="U74" s="873"/>
      <c r="V74" s="873">
        <v>188</v>
      </c>
      <c r="W74" s="873"/>
      <c r="X74" s="873"/>
      <c r="Y74" s="873"/>
      <c r="Z74" s="873"/>
      <c r="AA74" s="873">
        <v>67</v>
      </c>
      <c r="AB74" s="873"/>
      <c r="AC74" s="873"/>
      <c r="AD74" s="873"/>
      <c r="AE74" s="873"/>
      <c r="AF74" s="873">
        <v>67</v>
      </c>
      <c r="AG74" s="873"/>
      <c r="AH74" s="873"/>
      <c r="AI74" s="873"/>
      <c r="AJ74" s="873"/>
      <c r="AK74" s="873">
        <v>0</v>
      </c>
      <c r="AL74" s="873"/>
      <c r="AM74" s="873"/>
      <c r="AN74" s="873"/>
      <c r="AO74" s="873"/>
      <c r="AP74" s="873">
        <v>0</v>
      </c>
      <c r="AQ74" s="873"/>
      <c r="AR74" s="873"/>
      <c r="AS74" s="873"/>
      <c r="AT74" s="873"/>
      <c r="AU74" s="873">
        <v>0</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596</v>
      </c>
      <c r="C75" s="916"/>
      <c r="D75" s="916"/>
      <c r="E75" s="916"/>
      <c r="F75" s="916"/>
      <c r="G75" s="916"/>
      <c r="H75" s="916"/>
      <c r="I75" s="916"/>
      <c r="J75" s="916"/>
      <c r="K75" s="916"/>
      <c r="L75" s="916"/>
      <c r="M75" s="916"/>
      <c r="N75" s="916"/>
      <c r="O75" s="916"/>
      <c r="P75" s="917"/>
      <c r="Q75" s="921">
        <v>163138</v>
      </c>
      <c r="R75" s="922"/>
      <c r="S75" s="922"/>
      <c r="T75" s="922"/>
      <c r="U75" s="872"/>
      <c r="V75" s="923">
        <v>157298</v>
      </c>
      <c r="W75" s="922"/>
      <c r="X75" s="922"/>
      <c r="Y75" s="922"/>
      <c r="Z75" s="872"/>
      <c r="AA75" s="923">
        <v>5840</v>
      </c>
      <c r="AB75" s="922"/>
      <c r="AC75" s="922"/>
      <c r="AD75" s="922"/>
      <c r="AE75" s="872"/>
      <c r="AF75" s="923">
        <v>5840</v>
      </c>
      <c r="AG75" s="922"/>
      <c r="AH75" s="922"/>
      <c r="AI75" s="922"/>
      <c r="AJ75" s="872"/>
      <c r="AK75" s="923">
        <v>734</v>
      </c>
      <c r="AL75" s="922"/>
      <c r="AM75" s="922"/>
      <c r="AN75" s="922"/>
      <c r="AO75" s="872"/>
      <c r="AP75" s="923">
        <v>0</v>
      </c>
      <c r="AQ75" s="922"/>
      <c r="AR75" s="922"/>
      <c r="AS75" s="922"/>
      <c r="AT75" s="872"/>
      <c r="AU75" s="923">
        <v>0</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387</v>
      </c>
      <c r="B88" s="832" t="s">
        <v>419</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4523</v>
      </c>
      <c r="AG88" s="884"/>
      <c r="AH88" s="884"/>
      <c r="AI88" s="884"/>
      <c r="AJ88" s="884"/>
      <c r="AK88" s="881"/>
      <c r="AL88" s="881"/>
      <c r="AM88" s="881"/>
      <c r="AN88" s="881"/>
      <c r="AO88" s="881"/>
      <c r="AP88" s="884">
        <v>11009</v>
      </c>
      <c r="AQ88" s="884"/>
      <c r="AR88" s="884"/>
      <c r="AS88" s="884"/>
      <c r="AT88" s="884"/>
      <c r="AU88" s="884">
        <v>1918</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32" t="s">
        <v>420</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35</v>
      </c>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421</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422</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425</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426</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427</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428</v>
      </c>
      <c r="AB109" s="937"/>
      <c r="AC109" s="937"/>
      <c r="AD109" s="937"/>
      <c r="AE109" s="938"/>
      <c r="AF109" s="936" t="s">
        <v>306</v>
      </c>
      <c r="AG109" s="937"/>
      <c r="AH109" s="937"/>
      <c r="AI109" s="937"/>
      <c r="AJ109" s="938"/>
      <c r="AK109" s="936" t="s">
        <v>305</v>
      </c>
      <c r="AL109" s="937"/>
      <c r="AM109" s="937"/>
      <c r="AN109" s="937"/>
      <c r="AO109" s="938"/>
      <c r="AP109" s="936" t="s">
        <v>429</v>
      </c>
      <c r="AQ109" s="937"/>
      <c r="AR109" s="937"/>
      <c r="AS109" s="937"/>
      <c r="AT109" s="939"/>
      <c r="AU109" s="956" t="s">
        <v>427</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428</v>
      </c>
      <c r="BR109" s="937"/>
      <c r="BS109" s="937"/>
      <c r="BT109" s="937"/>
      <c r="BU109" s="938"/>
      <c r="BV109" s="936" t="s">
        <v>306</v>
      </c>
      <c r="BW109" s="937"/>
      <c r="BX109" s="937"/>
      <c r="BY109" s="937"/>
      <c r="BZ109" s="938"/>
      <c r="CA109" s="936" t="s">
        <v>305</v>
      </c>
      <c r="CB109" s="937"/>
      <c r="CC109" s="937"/>
      <c r="CD109" s="937"/>
      <c r="CE109" s="938"/>
      <c r="CF109" s="957" t="s">
        <v>429</v>
      </c>
      <c r="CG109" s="957"/>
      <c r="CH109" s="957"/>
      <c r="CI109" s="957"/>
      <c r="CJ109" s="957"/>
      <c r="CK109" s="936" t="s">
        <v>430</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428</v>
      </c>
      <c r="DH109" s="937"/>
      <c r="DI109" s="937"/>
      <c r="DJ109" s="937"/>
      <c r="DK109" s="938"/>
      <c r="DL109" s="936" t="s">
        <v>306</v>
      </c>
      <c r="DM109" s="937"/>
      <c r="DN109" s="937"/>
      <c r="DO109" s="937"/>
      <c r="DP109" s="938"/>
      <c r="DQ109" s="936" t="s">
        <v>305</v>
      </c>
      <c r="DR109" s="937"/>
      <c r="DS109" s="937"/>
      <c r="DT109" s="937"/>
      <c r="DU109" s="938"/>
      <c r="DV109" s="936" t="s">
        <v>429</v>
      </c>
      <c r="DW109" s="937"/>
      <c r="DX109" s="937"/>
      <c r="DY109" s="937"/>
      <c r="DZ109" s="939"/>
    </row>
    <row r="110" spans="1:131" s="246" customFormat="1" ht="26.25" customHeight="1" x14ac:dyDescent="0.15">
      <c r="A110" s="940" t="s">
        <v>431</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2273177</v>
      </c>
      <c r="AB110" s="944"/>
      <c r="AC110" s="944"/>
      <c r="AD110" s="944"/>
      <c r="AE110" s="945"/>
      <c r="AF110" s="946">
        <v>2396519</v>
      </c>
      <c r="AG110" s="944"/>
      <c r="AH110" s="944"/>
      <c r="AI110" s="944"/>
      <c r="AJ110" s="945"/>
      <c r="AK110" s="946">
        <v>2529003</v>
      </c>
      <c r="AL110" s="944"/>
      <c r="AM110" s="944"/>
      <c r="AN110" s="944"/>
      <c r="AO110" s="945"/>
      <c r="AP110" s="947">
        <v>23.8</v>
      </c>
      <c r="AQ110" s="948"/>
      <c r="AR110" s="948"/>
      <c r="AS110" s="948"/>
      <c r="AT110" s="949"/>
      <c r="AU110" s="950" t="s">
        <v>73</v>
      </c>
      <c r="AV110" s="951"/>
      <c r="AW110" s="951"/>
      <c r="AX110" s="951"/>
      <c r="AY110" s="951"/>
      <c r="AZ110" s="992" t="s">
        <v>432</v>
      </c>
      <c r="BA110" s="941"/>
      <c r="BB110" s="941"/>
      <c r="BC110" s="941"/>
      <c r="BD110" s="941"/>
      <c r="BE110" s="941"/>
      <c r="BF110" s="941"/>
      <c r="BG110" s="941"/>
      <c r="BH110" s="941"/>
      <c r="BI110" s="941"/>
      <c r="BJ110" s="941"/>
      <c r="BK110" s="941"/>
      <c r="BL110" s="941"/>
      <c r="BM110" s="941"/>
      <c r="BN110" s="941"/>
      <c r="BO110" s="941"/>
      <c r="BP110" s="942"/>
      <c r="BQ110" s="978">
        <v>27098599</v>
      </c>
      <c r="BR110" s="979"/>
      <c r="BS110" s="979"/>
      <c r="BT110" s="979"/>
      <c r="BU110" s="979"/>
      <c r="BV110" s="979">
        <v>27643512</v>
      </c>
      <c r="BW110" s="979"/>
      <c r="BX110" s="979"/>
      <c r="BY110" s="979"/>
      <c r="BZ110" s="979"/>
      <c r="CA110" s="979">
        <v>27707678</v>
      </c>
      <c r="CB110" s="979"/>
      <c r="CC110" s="979"/>
      <c r="CD110" s="979"/>
      <c r="CE110" s="979"/>
      <c r="CF110" s="993">
        <v>261.10000000000002</v>
      </c>
      <c r="CG110" s="994"/>
      <c r="CH110" s="994"/>
      <c r="CI110" s="994"/>
      <c r="CJ110" s="994"/>
      <c r="CK110" s="995" t="s">
        <v>433</v>
      </c>
      <c r="CL110" s="996"/>
      <c r="CM110" s="975" t="s">
        <v>434</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435</v>
      </c>
      <c r="DH110" s="979"/>
      <c r="DI110" s="979"/>
      <c r="DJ110" s="979"/>
      <c r="DK110" s="979"/>
      <c r="DL110" s="979" t="s">
        <v>436</v>
      </c>
      <c r="DM110" s="979"/>
      <c r="DN110" s="979"/>
      <c r="DO110" s="979"/>
      <c r="DP110" s="979"/>
      <c r="DQ110" s="979" t="s">
        <v>435</v>
      </c>
      <c r="DR110" s="979"/>
      <c r="DS110" s="979"/>
      <c r="DT110" s="979"/>
      <c r="DU110" s="979"/>
      <c r="DV110" s="980" t="s">
        <v>436</v>
      </c>
      <c r="DW110" s="980"/>
      <c r="DX110" s="980"/>
      <c r="DY110" s="980"/>
      <c r="DZ110" s="981"/>
    </row>
    <row r="111" spans="1:131" s="246" customFormat="1" ht="26.25" customHeight="1" x14ac:dyDescent="0.15">
      <c r="A111" s="982" t="s">
        <v>437</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435</v>
      </c>
      <c r="AB111" s="986"/>
      <c r="AC111" s="986"/>
      <c r="AD111" s="986"/>
      <c r="AE111" s="987"/>
      <c r="AF111" s="988" t="s">
        <v>435</v>
      </c>
      <c r="AG111" s="986"/>
      <c r="AH111" s="986"/>
      <c r="AI111" s="986"/>
      <c r="AJ111" s="987"/>
      <c r="AK111" s="988" t="s">
        <v>438</v>
      </c>
      <c r="AL111" s="986"/>
      <c r="AM111" s="986"/>
      <c r="AN111" s="986"/>
      <c r="AO111" s="987"/>
      <c r="AP111" s="989" t="s">
        <v>436</v>
      </c>
      <c r="AQ111" s="990"/>
      <c r="AR111" s="990"/>
      <c r="AS111" s="990"/>
      <c r="AT111" s="991"/>
      <c r="AU111" s="952"/>
      <c r="AV111" s="953"/>
      <c r="AW111" s="953"/>
      <c r="AX111" s="953"/>
      <c r="AY111" s="953"/>
      <c r="AZ111" s="1001" t="s">
        <v>439</v>
      </c>
      <c r="BA111" s="1002"/>
      <c r="BB111" s="1002"/>
      <c r="BC111" s="1002"/>
      <c r="BD111" s="1002"/>
      <c r="BE111" s="1002"/>
      <c r="BF111" s="1002"/>
      <c r="BG111" s="1002"/>
      <c r="BH111" s="1002"/>
      <c r="BI111" s="1002"/>
      <c r="BJ111" s="1002"/>
      <c r="BK111" s="1002"/>
      <c r="BL111" s="1002"/>
      <c r="BM111" s="1002"/>
      <c r="BN111" s="1002"/>
      <c r="BO111" s="1002"/>
      <c r="BP111" s="1003"/>
      <c r="BQ111" s="971" t="s">
        <v>436</v>
      </c>
      <c r="BR111" s="972"/>
      <c r="BS111" s="972"/>
      <c r="BT111" s="972"/>
      <c r="BU111" s="972"/>
      <c r="BV111" s="972" t="s">
        <v>436</v>
      </c>
      <c r="BW111" s="972"/>
      <c r="BX111" s="972"/>
      <c r="BY111" s="972"/>
      <c r="BZ111" s="972"/>
      <c r="CA111" s="972" t="s">
        <v>436</v>
      </c>
      <c r="CB111" s="972"/>
      <c r="CC111" s="972"/>
      <c r="CD111" s="972"/>
      <c r="CE111" s="972"/>
      <c r="CF111" s="966" t="s">
        <v>436</v>
      </c>
      <c r="CG111" s="967"/>
      <c r="CH111" s="967"/>
      <c r="CI111" s="967"/>
      <c r="CJ111" s="967"/>
      <c r="CK111" s="997"/>
      <c r="CL111" s="998"/>
      <c r="CM111" s="968" t="s">
        <v>440</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436</v>
      </c>
      <c r="DH111" s="972"/>
      <c r="DI111" s="972"/>
      <c r="DJ111" s="972"/>
      <c r="DK111" s="972"/>
      <c r="DL111" s="972" t="s">
        <v>436</v>
      </c>
      <c r="DM111" s="972"/>
      <c r="DN111" s="972"/>
      <c r="DO111" s="972"/>
      <c r="DP111" s="972"/>
      <c r="DQ111" s="972" t="s">
        <v>436</v>
      </c>
      <c r="DR111" s="972"/>
      <c r="DS111" s="972"/>
      <c r="DT111" s="972"/>
      <c r="DU111" s="972"/>
      <c r="DV111" s="973" t="s">
        <v>436</v>
      </c>
      <c r="DW111" s="973"/>
      <c r="DX111" s="973"/>
      <c r="DY111" s="973"/>
      <c r="DZ111" s="974"/>
    </row>
    <row r="112" spans="1:131" s="246" customFormat="1" ht="26.25" customHeight="1" x14ac:dyDescent="0.15">
      <c r="A112" s="1004" t="s">
        <v>441</v>
      </c>
      <c r="B112" s="1005"/>
      <c r="C112" s="1002" t="s">
        <v>442</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436</v>
      </c>
      <c r="AB112" s="1011"/>
      <c r="AC112" s="1011"/>
      <c r="AD112" s="1011"/>
      <c r="AE112" s="1012"/>
      <c r="AF112" s="1013" t="s">
        <v>436</v>
      </c>
      <c r="AG112" s="1011"/>
      <c r="AH112" s="1011"/>
      <c r="AI112" s="1011"/>
      <c r="AJ112" s="1012"/>
      <c r="AK112" s="1013" t="s">
        <v>436</v>
      </c>
      <c r="AL112" s="1011"/>
      <c r="AM112" s="1011"/>
      <c r="AN112" s="1011"/>
      <c r="AO112" s="1012"/>
      <c r="AP112" s="1014" t="s">
        <v>436</v>
      </c>
      <c r="AQ112" s="1015"/>
      <c r="AR112" s="1015"/>
      <c r="AS112" s="1015"/>
      <c r="AT112" s="1016"/>
      <c r="AU112" s="952"/>
      <c r="AV112" s="953"/>
      <c r="AW112" s="953"/>
      <c r="AX112" s="953"/>
      <c r="AY112" s="953"/>
      <c r="AZ112" s="1001" t="s">
        <v>443</v>
      </c>
      <c r="BA112" s="1002"/>
      <c r="BB112" s="1002"/>
      <c r="BC112" s="1002"/>
      <c r="BD112" s="1002"/>
      <c r="BE112" s="1002"/>
      <c r="BF112" s="1002"/>
      <c r="BG112" s="1002"/>
      <c r="BH112" s="1002"/>
      <c r="BI112" s="1002"/>
      <c r="BJ112" s="1002"/>
      <c r="BK112" s="1002"/>
      <c r="BL112" s="1002"/>
      <c r="BM112" s="1002"/>
      <c r="BN112" s="1002"/>
      <c r="BO112" s="1002"/>
      <c r="BP112" s="1003"/>
      <c r="BQ112" s="971">
        <v>7284721</v>
      </c>
      <c r="BR112" s="972"/>
      <c r="BS112" s="972"/>
      <c r="BT112" s="972"/>
      <c r="BU112" s="972"/>
      <c r="BV112" s="972">
        <v>6553139</v>
      </c>
      <c r="BW112" s="972"/>
      <c r="BX112" s="972"/>
      <c r="BY112" s="972"/>
      <c r="BZ112" s="972"/>
      <c r="CA112" s="972">
        <v>5684804</v>
      </c>
      <c r="CB112" s="972"/>
      <c r="CC112" s="972"/>
      <c r="CD112" s="972"/>
      <c r="CE112" s="972"/>
      <c r="CF112" s="966">
        <v>53.6</v>
      </c>
      <c r="CG112" s="967"/>
      <c r="CH112" s="967"/>
      <c r="CI112" s="967"/>
      <c r="CJ112" s="967"/>
      <c r="CK112" s="997"/>
      <c r="CL112" s="998"/>
      <c r="CM112" s="968" t="s">
        <v>444</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436</v>
      </c>
      <c r="DH112" s="972"/>
      <c r="DI112" s="972"/>
      <c r="DJ112" s="972"/>
      <c r="DK112" s="972"/>
      <c r="DL112" s="972" t="s">
        <v>436</v>
      </c>
      <c r="DM112" s="972"/>
      <c r="DN112" s="972"/>
      <c r="DO112" s="972"/>
      <c r="DP112" s="972"/>
      <c r="DQ112" s="972" t="s">
        <v>436</v>
      </c>
      <c r="DR112" s="972"/>
      <c r="DS112" s="972"/>
      <c r="DT112" s="972"/>
      <c r="DU112" s="972"/>
      <c r="DV112" s="973" t="s">
        <v>435</v>
      </c>
      <c r="DW112" s="973"/>
      <c r="DX112" s="973"/>
      <c r="DY112" s="973"/>
      <c r="DZ112" s="974"/>
    </row>
    <row r="113" spans="1:130" s="246" customFormat="1" ht="26.25" customHeight="1" x14ac:dyDescent="0.15">
      <c r="A113" s="1006"/>
      <c r="B113" s="1007"/>
      <c r="C113" s="1002" t="s">
        <v>445</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447045</v>
      </c>
      <c r="AB113" s="986"/>
      <c r="AC113" s="986"/>
      <c r="AD113" s="986"/>
      <c r="AE113" s="987"/>
      <c r="AF113" s="988">
        <v>485946</v>
      </c>
      <c r="AG113" s="986"/>
      <c r="AH113" s="986"/>
      <c r="AI113" s="986"/>
      <c r="AJ113" s="987"/>
      <c r="AK113" s="988">
        <v>420166</v>
      </c>
      <c r="AL113" s="986"/>
      <c r="AM113" s="986"/>
      <c r="AN113" s="986"/>
      <c r="AO113" s="987"/>
      <c r="AP113" s="989">
        <v>4</v>
      </c>
      <c r="AQ113" s="990"/>
      <c r="AR113" s="990"/>
      <c r="AS113" s="990"/>
      <c r="AT113" s="991"/>
      <c r="AU113" s="952"/>
      <c r="AV113" s="953"/>
      <c r="AW113" s="953"/>
      <c r="AX113" s="953"/>
      <c r="AY113" s="953"/>
      <c r="AZ113" s="1001" t="s">
        <v>446</v>
      </c>
      <c r="BA113" s="1002"/>
      <c r="BB113" s="1002"/>
      <c r="BC113" s="1002"/>
      <c r="BD113" s="1002"/>
      <c r="BE113" s="1002"/>
      <c r="BF113" s="1002"/>
      <c r="BG113" s="1002"/>
      <c r="BH113" s="1002"/>
      <c r="BI113" s="1002"/>
      <c r="BJ113" s="1002"/>
      <c r="BK113" s="1002"/>
      <c r="BL113" s="1002"/>
      <c r="BM113" s="1002"/>
      <c r="BN113" s="1002"/>
      <c r="BO113" s="1002"/>
      <c r="BP113" s="1003"/>
      <c r="BQ113" s="971">
        <v>2061552</v>
      </c>
      <c r="BR113" s="972"/>
      <c r="BS113" s="972"/>
      <c r="BT113" s="972"/>
      <c r="BU113" s="972"/>
      <c r="BV113" s="972">
        <v>1915918</v>
      </c>
      <c r="BW113" s="972"/>
      <c r="BX113" s="972"/>
      <c r="BY113" s="972"/>
      <c r="BZ113" s="972"/>
      <c r="CA113" s="972">
        <v>1918119</v>
      </c>
      <c r="CB113" s="972"/>
      <c r="CC113" s="972"/>
      <c r="CD113" s="972"/>
      <c r="CE113" s="972"/>
      <c r="CF113" s="966">
        <v>18.100000000000001</v>
      </c>
      <c r="CG113" s="967"/>
      <c r="CH113" s="967"/>
      <c r="CI113" s="967"/>
      <c r="CJ113" s="967"/>
      <c r="CK113" s="997"/>
      <c r="CL113" s="998"/>
      <c r="CM113" s="968" t="s">
        <v>447</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436</v>
      </c>
      <c r="DH113" s="1011"/>
      <c r="DI113" s="1011"/>
      <c r="DJ113" s="1011"/>
      <c r="DK113" s="1012"/>
      <c r="DL113" s="1013" t="s">
        <v>435</v>
      </c>
      <c r="DM113" s="1011"/>
      <c r="DN113" s="1011"/>
      <c r="DO113" s="1011"/>
      <c r="DP113" s="1012"/>
      <c r="DQ113" s="1013" t="s">
        <v>436</v>
      </c>
      <c r="DR113" s="1011"/>
      <c r="DS113" s="1011"/>
      <c r="DT113" s="1011"/>
      <c r="DU113" s="1012"/>
      <c r="DV113" s="1014" t="s">
        <v>436</v>
      </c>
      <c r="DW113" s="1015"/>
      <c r="DX113" s="1015"/>
      <c r="DY113" s="1015"/>
      <c r="DZ113" s="1016"/>
    </row>
    <row r="114" spans="1:130" s="246" customFormat="1" ht="26.25" customHeight="1" x14ac:dyDescent="0.15">
      <c r="A114" s="1006"/>
      <c r="B114" s="1007"/>
      <c r="C114" s="1002" t="s">
        <v>448</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282739</v>
      </c>
      <c r="AB114" s="1011"/>
      <c r="AC114" s="1011"/>
      <c r="AD114" s="1011"/>
      <c r="AE114" s="1012"/>
      <c r="AF114" s="1013">
        <v>288848</v>
      </c>
      <c r="AG114" s="1011"/>
      <c r="AH114" s="1011"/>
      <c r="AI114" s="1011"/>
      <c r="AJ114" s="1012"/>
      <c r="AK114" s="1013">
        <v>234313</v>
      </c>
      <c r="AL114" s="1011"/>
      <c r="AM114" s="1011"/>
      <c r="AN114" s="1011"/>
      <c r="AO114" s="1012"/>
      <c r="AP114" s="1014">
        <v>2.2000000000000002</v>
      </c>
      <c r="AQ114" s="1015"/>
      <c r="AR114" s="1015"/>
      <c r="AS114" s="1015"/>
      <c r="AT114" s="1016"/>
      <c r="AU114" s="952"/>
      <c r="AV114" s="953"/>
      <c r="AW114" s="953"/>
      <c r="AX114" s="953"/>
      <c r="AY114" s="953"/>
      <c r="AZ114" s="1001" t="s">
        <v>449</v>
      </c>
      <c r="BA114" s="1002"/>
      <c r="BB114" s="1002"/>
      <c r="BC114" s="1002"/>
      <c r="BD114" s="1002"/>
      <c r="BE114" s="1002"/>
      <c r="BF114" s="1002"/>
      <c r="BG114" s="1002"/>
      <c r="BH114" s="1002"/>
      <c r="BI114" s="1002"/>
      <c r="BJ114" s="1002"/>
      <c r="BK114" s="1002"/>
      <c r="BL114" s="1002"/>
      <c r="BM114" s="1002"/>
      <c r="BN114" s="1002"/>
      <c r="BO114" s="1002"/>
      <c r="BP114" s="1003"/>
      <c r="BQ114" s="971">
        <v>832235</v>
      </c>
      <c r="BR114" s="972"/>
      <c r="BS114" s="972"/>
      <c r="BT114" s="972"/>
      <c r="BU114" s="972"/>
      <c r="BV114" s="972">
        <v>1012343</v>
      </c>
      <c r="BW114" s="972"/>
      <c r="BX114" s="972"/>
      <c r="BY114" s="972"/>
      <c r="BZ114" s="972"/>
      <c r="CA114" s="972">
        <v>105266</v>
      </c>
      <c r="CB114" s="972"/>
      <c r="CC114" s="972"/>
      <c r="CD114" s="972"/>
      <c r="CE114" s="972"/>
      <c r="CF114" s="966">
        <v>1</v>
      </c>
      <c r="CG114" s="967"/>
      <c r="CH114" s="967"/>
      <c r="CI114" s="967"/>
      <c r="CJ114" s="967"/>
      <c r="CK114" s="997"/>
      <c r="CL114" s="998"/>
      <c r="CM114" s="968" t="s">
        <v>450</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438</v>
      </c>
      <c r="DH114" s="1011"/>
      <c r="DI114" s="1011"/>
      <c r="DJ114" s="1011"/>
      <c r="DK114" s="1012"/>
      <c r="DL114" s="1013" t="s">
        <v>436</v>
      </c>
      <c r="DM114" s="1011"/>
      <c r="DN114" s="1011"/>
      <c r="DO114" s="1011"/>
      <c r="DP114" s="1012"/>
      <c r="DQ114" s="1013" t="s">
        <v>436</v>
      </c>
      <c r="DR114" s="1011"/>
      <c r="DS114" s="1011"/>
      <c r="DT114" s="1011"/>
      <c r="DU114" s="1012"/>
      <c r="DV114" s="1014" t="s">
        <v>436</v>
      </c>
      <c r="DW114" s="1015"/>
      <c r="DX114" s="1015"/>
      <c r="DY114" s="1015"/>
      <c r="DZ114" s="1016"/>
    </row>
    <row r="115" spans="1:130" s="246" customFormat="1" ht="26.25" customHeight="1" x14ac:dyDescent="0.15">
      <c r="A115" s="1006"/>
      <c r="B115" s="1007"/>
      <c r="C115" s="1002" t="s">
        <v>451</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436</v>
      </c>
      <c r="AB115" s="986"/>
      <c r="AC115" s="986"/>
      <c r="AD115" s="986"/>
      <c r="AE115" s="987"/>
      <c r="AF115" s="988" t="s">
        <v>436</v>
      </c>
      <c r="AG115" s="986"/>
      <c r="AH115" s="986"/>
      <c r="AI115" s="986"/>
      <c r="AJ115" s="987"/>
      <c r="AK115" s="988" t="s">
        <v>436</v>
      </c>
      <c r="AL115" s="986"/>
      <c r="AM115" s="986"/>
      <c r="AN115" s="986"/>
      <c r="AO115" s="987"/>
      <c r="AP115" s="989" t="s">
        <v>436</v>
      </c>
      <c r="AQ115" s="990"/>
      <c r="AR115" s="990"/>
      <c r="AS115" s="990"/>
      <c r="AT115" s="991"/>
      <c r="AU115" s="952"/>
      <c r="AV115" s="953"/>
      <c r="AW115" s="953"/>
      <c r="AX115" s="953"/>
      <c r="AY115" s="953"/>
      <c r="AZ115" s="1001" t="s">
        <v>452</v>
      </c>
      <c r="BA115" s="1002"/>
      <c r="BB115" s="1002"/>
      <c r="BC115" s="1002"/>
      <c r="BD115" s="1002"/>
      <c r="BE115" s="1002"/>
      <c r="BF115" s="1002"/>
      <c r="BG115" s="1002"/>
      <c r="BH115" s="1002"/>
      <c r="BI115" s="1002"/>
      <c r="BJ115" s="1002"/>
      <c r="BK115" s="1002"/>
      <c r="BL115" s="1002"/>
      <c r="BM115" s="1002"/>
      <c r="BN115" s="1002"/>
      <c r="BO115" s="1002"/>
      <c r="BP115" s="1003"/>
      <c r="BQ115" s="971" t="s">
        <v>435</v>
      </c>
      <c r="BR115" s="972"/>
      <c r="BS115" s="972"/>
      <c r="BT115" s="972"/>
      <c r="BU115" s="972"/>
      <c r="BV115" s="972" t="s">
        <v>436</v>
      </c>
      <c r="BW115" s="972"/>
      <c r="BX115" s="972"/>
      <c r="BY115" s="972"/>
      <c r="BZ115" s="972"/>
      <c r="CA115" s="972" t="s">
        <v>436</v>
      </c>
      <c r="CB115" s="972"/>
      <c r="CC115" s="972"/>
      <c r="CD115" s="972"/>
      <c r="CE115" s="972"/>
      <c r="CF115" s="966" t="s">
        <v>436</v>
      </c>
      <c r="CG115" s="967"/>
      <c r="CH115" s="967"/>
      <c r="CI115" s="967"/>
      <c r="CJ115" s="967"/>
      <c r="CK115" s="997"/>
      <c r="CL115" s="998"/>
      <c r="CM115" s="1001" t="s">
        <v>453</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435</v>
      </c>
      <c r="DH115" s="1011"/>
      <c r="DI115" s="1011"/>
      <c r="DJ115" s="1011"/>
      <c r="DK115" s="1012"/>
      <c r="DL115" s="1013" t="s">
        <v>436</v>
      </c>
      <c r="DM115" s="1011"/>
      <c r="DN115" s="1011"/>
      <c r="DO115" s="1011"/>
      <c r="DP115" s="1012"/>
      <c r="DQ115" s="1013" t="s">
        <v>435</v>
      </c>
      <c r="DR115" s="1011"/>
      <c r="DS115" s="1011"/>
      <c r="DT115" s="1011"/>
      <c r="DU115" s="1012"/>
      <c r="DV115" s="1014" t="s">
        <v>436</v>
      </c>
      <c r="DW115" s="1015"/>
      <c r="DX115" s="1015"/>
      <c r="DY115" s="1015"/>
      <c r="DZ115" s="1016"/>
    </row>
    <row r="116" spans="1:130" s="246" customFormat="1" ht="26.25" customHeight="1" x14ac:dyDescent="0.15">
      <c r="A116" s="1008"/>
      <c r="B116" s="1009"/>
      <c r="C116" s="1017" t="s">
        <v>454</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387</v>
      </c>
      <c r="AB116" s="1011"/>
      <c r="AC116" s="1011"/>
      <c r="AD116" s="1011"/>
      <c r="AE116" s="1012"/>
      <c r="AF116" s="1013">
        <v>742</v>
      </c>
      <c r="AG116" s="1011"/>
      <c r="AH116" s="1011"/>
      <c r="AI116" s="1011"/>
      <c r="AJ116" s="1012"/>
      <c r="AK116" s="1013">
        <v>803</v>
      </c>
      <c r="AL116" s="1011"/>
      <c r="AM116" s="1011"/>
      <c r="AN116" s="1011"/>
      <c r="AO116" s="1012"/>
      <c r="AP116" s="1014">
        <v>0</v>
      </c>
      <c r="AQ116" s="1015"/>
      <c r="AR116" s="1015"/>
      <c r="AS116" s="1015"/>
      <c r="AT116" s="1016"/>
      <c r="AU116" s="952"/>
      <c r="AV116" s="953"/>
      <c r="AW116" s="953"/>
      <c r="AX116" s="953"/>
      <c r="AY116" s="953"/>
      <c r="AZ116" s="1019" t="s">
        <v>455</v>
      </c>
      <c r="BA116" s="1020"/>
      <c r="BB116" s="1020"/>
      <c r="BC116" s="1020"/>
      <c r="BD116" s="1020"/>
      <c r="BE116" s="1020"/>
      <c r="BF116" s="1020"/>
      <c r="BG116" s="1020"/>
      <c r="BH116" s="1020"/>
      <c r="BI116" s="1020"/>
      <c r="BJ116" s="1020"/>
      <c r="BK116" s="1020"/>
      <c r="BL116" s="1020"/>
      <c r="BM116" s="1020"/>
      <c r="BN116" s="1020"/>
      <c r="BO116" s="1020"/>
      <c r="BP116" s="1021"/>
      <c r="BQ116" s="971" t="s">
        <v>436</v>
      </c>
      <c r="BR116" s="972"/>
      <c r="BS116" s="972"/>
      <c r="BT116" s="972"/>
      <c r="BU116" s="972"/>
      <c r="BV116" s="972" t="s">
        <v>436</v>
      </c>
      <c r="BW116" s="972"/>
      <c r="BX116" s="972"/>
      <c r="BY116" s="972"/>
      <c r="BZ116" s="972"/>
      <c r="CA116" s="972" t="s">
        <v>436</v>
      </c>
      <c r="CB116" s="972"/>
      <c r="CC116" s="972"/>
      <c r="CD116" s="972"/>
      <c r="CE116" s="972"/>
      <c r="CF116" s="966" t="s">
        <v>436</v>
      </c>
      <c r="CG116" s="967"/>
      <c r="CH116" s="967"/>
      <c r="CI116" s="967"/>
      <c r="CJ116" s="967"/>
      <c r="CK116" s="997"/>
      <c r="CL116" s="998"/>
      <c r="CM116" s="968" t="s">
        <v>456</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436</v>
      </c>
      <c r="DH116" s="1011"/>
      <c r="DI116" s="1011"/>
      <c r="DJ116" s="1011"/>
      <c r="DK116" s="1012"/>
      <c r="DL116" s="1013" t="s">
        <v>435</v>
      </c>
      <c r="DM116" s="1011"/>
      <c r="DN116" s="1011"/>
      <c r="DO116" s="1011"/>
      <c r="DP116" s="1012"/>
      <c r="DQ116" s="1013" t="s">
        <v>436</v>
      </c>
      <c r="DR116" s="1011"/>
      <c r="DS116" s="1011"/>
      <c r="DT116" s="1011"/>
      <c r="DU116" s="1012"/>
      <c r="DV116" s="1014" t="s">
        <v>436</v>
      </c>
      <c r="DW116" s="1015"/>
      <c r="DX116" s="1015"/>
      <c r="DY116" s="1015"/>
      <c r="DZ116" s="1016"/>
    </row>
    <row r="117" spans="1:130" s="246" customFormat="1" ht="26.25" customHeight="1" x14ac:dyDescent="0.15">
      <c r="A117" s="956" t="s">
        <v>188</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457</v>
      </c>
      <c r="Z117" s="938"/>
      <c r="AA117" s="1028">
        <v>3003348</v>
      </c>
      <c r="AB117" s="1029"/>
      <c r="AC117" s="1029"/>
      <c r="AD117" s="1029"/>
      <c r="AE117" s="1030"/>
      <c r="AF117" s="1031">
        <v>3172055</v>
      </c>
      <c r="AG117" s="1029"/>
      <c r="AH117" s="1029"/>
      <c r="AI117" s="1029"/>
      <c r="AJ117" s="1030"/>
      <c r="AK117" s="1031">
        <v>3184285</v>
      </c>
      <c r="AL117" s="1029"/>
      <c r="AM117" s="1029"/>
      <c r="AN117" s="1029"/>
      <c r="AO117" s="1030"/>
      <c r="AP117" s="1032"/>
      <c r="AQ117" s="1033"/>
      <c r="AR117" s="1033"/>
      <c r="AS117" s="1033"/>
      <c r="AT117" s="1034"/>
      <c r="AU117" s="952"/>
      <c r="AV117" s="953"/>
      <c r="AW117" s="953"/>
      <c r="AX117" s="953"/>
      <c r="AY117" s="953"/>
      <c r="AZ117" s="1019" t="s">
        <v>458</v>
      </c>
      <c r="BA117" s="1020"/>
      <c r="BB117" s="1020"/>
      <c r="BC117" s="1020"/>
      <c r="BD117" s="1020"/>
      <c r="BE117" s="1020"/>
      <c r="BF117" s="1020"/>
      <c r="BG117" s="1020"/>
      <c r="BH117" s="1020"/>
      <c r="BI117" s="1020"/>
      <c r="BJ117" s="1020"/>
      <c r="BK117" s="1020"/>
      <c r="BL117" s="1020"/>
      <c r="BM117" s="1020"/>
      <c r="BN117" s="1020"/>
      <c r="BO117" s="1020"/>
      <c r="BP117" s="1021"/>
      <c r="BQ117" s="971" t="s">
        <v>435</v>
      </c>
      <c r="BR117" s="972"/>
      <c r="BS117" s="972"/>
      <c r="BT117" s="972"/>
      <c r="BU117" s="972"/>
      <c r="BV117" s="972" t="s">
        <v>436</v>
      </c>
      <c r="BW117" s="972"/>
      <c r="BX117" s="972"/>
      <c r="BY117" s="972"/>
      <c r="BZ117" s="972"/>
      <c r="CA117" s="972" t="s">
        <v>436</v>
      </c>
      <c r="CB117" s="972"/>
      <c r="CC117" s="972"/>
      <c r="CD117" s="972"/>
      <c r="CE117" s="972"/>
      <c r="CF117" s="966" t="s">
        <v>436</v>
      </c>
      <c r="CG117" s="967"/>
      <c r="CH117" s="967"/>
      <c r="CI117" s="967"/>
      <c r="CJ117" s="967"/>
      <c r="CK117" s="997"/>
      <c r="CL117" s="998"/>
      <c r="CM117" s="968" t="s">
        <v>459</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435</v>
      </c>
      <c r="DH117" s="1011"/>
      <c r="DI117" s="1011"/>
      <c r="DJ117" s="1011"/>
      <c r="DK117" s="1012"/>
      <c r="DL117" s="1013" t="s">
        <v>436</v>
      </c>
      <c r="DM117" s="1011"/>
      <c r="DN117" s="1011"/>
      <c r="DO117" s="1011"/>
      <c r="DP117" s="1012"/>
      <c r="DQ117" s="1013" t="s">
        <v>436</v>
      </c>
      <c r="DR117" s="1011"/>
      <c r="DS117" s="1011"/>
      <c r="DT117" s="1011"/>
      <c r="DU117" s="1012"/>
      <c r="DV117" s="1014" t="s">
        <v>436</v>
      </c>
      <c r="DW117" s="1015"/>
      <c r="DX117" s="1015"/>
      <c r="DY117" s="1015"/>
      <c r="DZ117" s="1016"/>
    </row>
    <row r="118" spans="1:130" s="246" customFormat="1" ht="26.25" customHeight="1" x14ac:dyDescent="0.15">
      <c r="A118" s="956" t="s">
        <v>430</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428</v>
      </c>
      <c r="AB118" s="937"/>
      <c r="AC118" s="937"/>
      <c r="AD118" s="937"/>
      <c r="AE118" s="938"/>
      <c r="AF118" s="936" t="s">
        <v>306</v>
      </c>
      <c r="AG118" s="937"/>
      <c r="AH118" s="937"/>
      <c r="AI118" s="937"/>
      <c r="AJ118" s="938"/>
      <c r="AK118" s="936" t="s">
        <v>305</v>
      </c>
      <c r="AL118" s="937"/>
      <c r="AM118" s="937"/>
      <c r="AN118" s="937"/>
      <c r="AO118" s="938"/>
      <c r="AP118" s="1023" t="s">
        <v>429</v>
      </c>
      <c r="AQ118" s="1024"/>
      <c r="AR118" s="1024"/>
      <c r="AS118" s="1024"/>
      <c r="AT118" s="1025"/>
      <c r="AU118" s="952"/>
      <c r="AV118" s="953"/>
      <c r="AW118" s="953"/>
      <c r="AX118" s="953"/>
      <c r="AY118" s="953"/>
      <c r="AZ118" s="1026" t="s">
        <v>460</v>
      </c>
      <c r="BA118" s="1017"/>
      <c r="BB118" s="1017"/>
      <c r="BC118" s="1017"/>
      <c r="BD118" s="1017"/>
      <c r="BE118" s="1017"/>
      <c r="BF118" s="1017"/>
      <c r="BG118" s="1017"/>
      <c r="BH118" s="1017"/>
      <c r="BI118" s="1017"/>
      <c r="BJ118" s="1017"/>
      <c r="BK118" s="1017"/>
      <c r="BL118" s="1017"/>
      <c r="BM118" s="1017"/>
      <c r="BN118" s="1017"/>
      <c r="BO118" s="1017"/>
      <c r="BP118" s="1018"/>
      <c r="BQ118" s="1049" t="s">
        <v>436</v>
      </c>
      <c r="BR118" s="1050"/>
      <c r="BS118" s="1050"/>
      <c r="BT118" s="1050"/>
      <c r="BU118" s="1050"/>
      <c r="BV118" s="1050" t="s">
        <v>435</v>
      </c>
      <c r="BW118" s="1050"/>
      <c r="BX118" s="1050"/>
      <c r="BY118" s="1050"/>
      <c r="BZ118" s="1050"/>
      <c r="CA118" s="1050" t="s">
        <v>435</v>
      </c>
      <c r="CB118" s="1050"/>
      <c r="CC118" s="1050"/>
      <c r="CD118" s="1050"/>
      <c r="CE118" s="1050"/>
      <c r="CF118" s="966" t="s">
        <v>435</v>
      </c>
      <c r="CG118" s="967"/>
      <c r="CH118" s="967"/>
      <c r="CI118" s="967"/>
      <c r="CJ118" s="967"/>
      <c r="CK118" s="997"/>
      <c r="CL118" s="998"/>
      <c r="CM118" s="968" t="s">
        <v>461</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435</v>
      </c>
      <c r="DH118" s="1011"/>
      <c r="DI118" s="1011"/>
      <c r="DJ118" s="1011"/>
      <c r="DK118" s="1012"/>
      <c r="DL118" s="1013" t="s">
        <v>435</v>
      </c>
      <c r="DM118" s="1011"/>
      <c r="DN118" s="1011"/>
      <c r="DO118" s="1011"/>
      <c r="DP118" s="1012"/>
      <c r="DQ118" s="1013" t="s">
        <v>436</v>
      </c>
      <c r="DR118" s="1011"/>
      <c r="DS118" s="1011"/>
      <c r="DT118" s="1011"/>
      <c r="DU118" s="1012"/>
      <c r="DV118" s="1014" t="s">
        <v>435</v>
      </c>
      <c r="DW118" s="1015"/>
      <c r="DX118" s="1015"/>
      <c r="DY118" s="1015"/>
      <c r="DZ118" s="1016"/>
    </row>
    <row r="119" spans="1:130" s="246" customFormat="1" ht="26.25" customHeight="1" x14ac:dyDescent="0.15">
      <c r="A119" s="1110" t="s">
        <v>433</v>
      </c>
      <c r="B119" s="996"/>
      <c r="C119" s="975" t="s">
        <v>434</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435</v>
      </c>
      <c r="AB119" s="944"/>
      <c r="AC119" s="944"/>
      <c r="AD119" s="944"/>
      <c r="AE119" s="945"/>
      <c r="AF119" s="946" t="s">
        <v>435</v>
      </c>
      <c r="AG119" s="944"/>
      <c r="AH119" s="944"/>
      <c r="AI119" s="944"/>
      <c r="AJ119" s="945"/>
      <c r="AK119" s="946" t="s">
        <v>435</v>
      </c>
      <c r="AL119" s="944"/>
      <c r="AM119" s="944"/>
      <c r="AN119" s="944"/>
      <c r="AO119" s="945"/>
      <c r="AP119" s="947" t="s">
        <v>435</v>
      </c>
      <c r="AQ119" s="948"/>
      <c r="AR119" s="948"/>
      <c r="AS119" s="948"/>
      <c r="AT119" s="949"/>
      <c r="AU119" s="954"/>
      <c r="AV119" s="955"/>
      <c r="AW119" s="955"/>
      <c r="AX119" s="955"/>
      <c r="AY119" s="955"/>
      <c r="AZ119" s="277" t="s">
        <v>188</v>
      </c>
      <c r="BA119" s="277"/>
      <c r="BB119" s="277"/>
      <c r="BC119" s="277"/>
      <c r="BD119" s="277"/>
      <c r="BE119" s="277"/>
      <c r="BF119" s="277"/>
      <c r="BG119" s="277"/>
      <c r="BH119" s="277"/>
      <c r="BI119" s="277"/>
      <c r="BJ119" s="277"/>
      <c r="BK119" s="277"/>
      <c r="BL119" s="277"/>
      <c r="BM119" s="277"/>
      <c r="BN119" s="277"/>
      <c r="BO119" s="1027" t="s">
        <v>462</v>
      </c>
      <c r="BP119" s="1058"/>
      <c r="BQ119" s="1049">
        <v>37277107</v>
      </c>
      <c r="BR119" s="1050"/>
      <c r="BS119" s="1050"/>
      <c r="BT119" s="1050"/>
      <c r="BU119" s="1050"/>
      <c r="BV119" s="1050">
        <v>37124912</v>
      </c>
      <c r="BW119" s="1050"/>
      <c r="BX119" s="1050"/>
      <c r="BY119" s="1050"/>
      <c r="BZ119" s="1050"/>
      <c r="CA119" s="1050">
        <v>35415867</v>
      </c>
      <c r="CB119" s="1050"/>
      <c r="CC119" s="1050"/>
      <c r="CD119" s="1050"/>
      <c r="CE119" s="1050"/>
      <c r="CF119" s="1051"/>
      <c r="CG119" s="1052"/>
      <c r="CH119" s="1052"/>
      <c r="CI119" s="1052"/>
      <c r="CJ119" s="1053"/>
      <c r="CK119" s="999"/>
      <c r="CL119" s="1000"/>
      <c r="CM119" s="1054" t="s">
        <v>463</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464</v>
      </c>
      <c r="DH119" s="1036"/>
      <c r="DI119" s="1036"/>
      <c r="DJ119" s="1036"/>
      <c r="DK119" s="1037"/>
      <c r="DL119" s="1035" t="s">
        <v>464</v>
      </c>
      <c r="DM119" s="1036"/>
      <c r="DN119" s="1036"/>
      <c r="DO119" s="1036"/>
      <c r="DP119" s="1037"/>
      <c r="DQ119" s="1035" t="s">
        <v>464</v>
      </c>
      <c r="DR119" s="1036"/>
      <c r="DS119" s="1036"/>
      <c r="DT119" s="1036"/>
      <c r="DU119" s="1037"/>
      <c r="DV119" s="1038" t="s">
        <v>464</v>
      </c>
      <c r="DW119" s="1039"/>
      <c r="DX119" s="1039"/>
      <c r="DY119" s="1039"/>
      <c r="DZ119" s="1040"/>
    </row>
    <row r="120" spans="1:130" s="246" customFormat="1" ht="26.25" customHeight="1" x14ac:dyDescent="0.15">
      <c r="A120" s="1111"/>
      <c r="B120" s="998"/>
      <c r="C120" s="968" t="s">
        <v>440</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436</v>
      </c>
      <c r="AB120" s="1011"/>
      <c r="AC120" s="1011"/>
      <c r="AD120" s="1011"/>
      <c r="AE120" s="1012"/>
      <c r="AF120" s="1013" t="s">
        <v>464</v>
      </c>
      <c r="AG120" s="1011"/>
      <c r="AH120" s="1011"/>
      <c r="AI120" s="1011"/>
      <c r="AJ120" s="1012"/>
      <c r="AK120" s="1013" t="s">
        <v>129</v>
      </c>
      <c r="AL120" s="1011"/>
      <c r="AM120" s="1011"/>
      <c r="AN120" s="1011"/>
      <c r="AO120" s="1012"/>
      <c r="AP120" s="1014" t="s">
        <v>464</v>
      </c>
      <c r="AQ120" s="1015"/>
      <c r="AR120" s="1015"/>
      <c r="AS120" s="1015"/>
      <c r="AT120" s="1016"/>
      <c r="AU120" s="1041" t="s">
        <v>465</v>
      </c>
      <c r="AV120" s="1042"/>
      <c r="AW120" s="1042"/>
      <c r="AX120" s="1042"/>
      <c r="AY120" s="1043"/>
      <c r="AZ120" s="992" t="s">
        <v>466</v>
      </c>
      <c r="BA120" s="941"/>
      <c r="BB120" s="941"/>
      <c r="BC120" s="941"/>
      <c r="BD120" s="941"/>
      <c r="BE120" s="941"/>
      <c r="BF120" s="941"/>
      <c r="BG120" s="941"/>
      <c r="BH120" s="941"/>
      <c r="BI120" s="941"/>
      <c r="BJ120" s="941"/>
      <c r="BK120" s="941"/>
      <c r="BL120" s="941"/>
      <c r="BM120" s="941"/>
      <c r="BN120" s="941"/>
      <c r="BO120" s="941"/>
      <c r="BP120" s="942"/>
      <c r="BQ120" s="978">
        <v>2621052</v>
      </c>
      <c r="BR120" s="979"/>
      <c r="BS120" s="979"/>
      <c r="BT120" s="979"/>
      <c r="BU120" s="979"/>
      <c r="BV120" s="979">
        <v>2710955</v>
      </c>
      <c r="BW120" s="979"/>
      <c r="BX120" s="979"/>
      <c r="BY120" s="979"/>
      <c r="BZ120" s="979"/>
      <c r="CA120" s="979">
        <v>3862502</v>
      </c>
      <c r="CB120" s="979"/>
      <c r="CC120" s="979"/>
      <c r="CD120" s="979"/>
      <c r="CE120" s="979"/>
      <c r="CF120" s="993">
        <v>36.4</v>
      </c>
      <c r="CG120" s="994"/>
      <c r="CH120" s="994"/>
      <c r="CI120" s="994"/>
      <c r="CJ120" s="994"/>
      <c r="CK120" s="1059" t="s">
        <v>467</v>
      </c>
      <c r="CL120" s="1060"/>
      <c r="CM120" s="1060"/>
      <c r="CN120" s="1060"/>
      <c r="CO120" s="1061"/>
      <c r="CP120" s="1067" t="s">
        <v>468</v>
      </c>
      <c r="CQ120" s="1068"/>
      <c r="CR120" s="1068"/>
      <c r="CS120" s="1068"/>
      <c r="CT120" s="1068"/>
      <c r="CU120" s="1068"/>
      <c r="CV120" s="1068"/>
      <c r="CW120" s="1068"/>
      <c r="CX120" s="1068"/>
      <c r="CY120" s="1068"/>
      <c r="CZ120" s="1068"/>
      <c r="DA120" s="1068"/>
      <c r="DB120" s="1068"/>
      <c r="DC120" s="1068"/>
      <c r="DD120" s="1068"/>
      <c r="DE120" s="1068"/>
      <c r="DF120" s="1069"/>
      <c r="DG120" s="978">
        <v>7246509</v>
      </c>
      <c r="DH120" s="979"/>
      <c r="DI120" s="979"/>
      <c r="DJ120" s="979"/>
      <c r="DK120" s="979"/>
      <c r="DL120" s="979">
        <v>6511788</v>
      </c>
      <c r="DM120" s="979"/>
      <c r="DN120" s="979"/>
      <c r="DO120" s="979"/>
      <c r="DP120" s="979"/>
      <c r="DQ120" s="979">
        <v>5647920</v>
      </c>
      <c r="DR120" s="979"/>
      <c r="DS120" s="979"/>
      <c r="DT120" s="979"/>
      <c r="DU120" s="979"/>
      <c r="DV120" s="980">
        <v>53.2</v>
      </c>
      <c r="DW120" s="980"/>
      <c r="DX120" s="980"/>
      <c r="DY120" s="980"/>
      <c r="DZ120" s="981"/>
    </row>
    <row r="121" spans="1:130" s="246" customFormat="1" ht="26.25" customHeight="1" x14ac:dyDescent="0.15">
      <c r="A121" s="1111"/>
      <c r="B121" s="998"/>
      <c r="C121" s="1019" t="s">
        <v>469</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464</v>
      </c>
      <c r="AB121" s="1011"/>
      <c r="AC121" s="1011"/>
      <c r="AD121" s="1011"/>
      <c r="AE121" s="1012"/>
      <c r="AF121" s="1013" t="s">
        <v>436</v>
      </c>
      <c r="AG121" s="1011"/>
      <c r="AH121" s="1011"/>
      <c r="AI121" s="1011"/>
      <c r="AJ121" s="1012"/>
      <c r="AK121" s="1013" t="s">
        <v>129</v>
      </c>
      <c r="AL121" s="1011"/>
      <c r="AM121" s="1011"/>
      <c r="AN121" s="1011"/>
      <c r="AO121" s="1012"/>
      <c r="AP121" s="1014" t="s">
        <v>436</v>
      </c>
      <c r="AQ121" s="1015"/>
      <c r="AR121" s="1015"/>
      <c r="AS121" s="1015"/>
      <c r="AT121" s="1016"/>
      <c r="AU121" s="1044"/>
      <c r="AV121" s="1045"/>
      <c r="AW121" s="1045"/>
      <c r="AX121" s="1045"/>
      <c r="AY121" s="1046"/>
      <c r="AZ121" s="1001" t="s">
        <v>470</v>
      </c>
      <c r="BA121" s="1002"/>
      <c r="BB121" s="1002"/>
      <c r="BC121" s="1002"/>
      <c r="BD121" s="1002"/>
      <c r="BE121" s="1002"/>
      <c r="BF121" s="1002"/>
      <c r="BG121" s="1002"/>
      <c r="BH121" s="1002"/>
      <c r="BI121" s="1002"/>
      <c r="BJ121" s="1002"/>
      <c r="BK121" s="1002"/>
      <c r="BL121" s="1002"/>
      <c r="BM121" s="1002"/>
      <c r="BN121" s="1002"/>
      <c r="BO121" s="1002"/>
      <c r="BP121" s="1003"/>
      <c r="BQ121" s="971">
        <v>265441</v>
      </c>
      <c r="BR121" s="972"/>
      <c r="BS121" s="972"/>
      <c r="BT121" s="972"/>
      <c r="BU121" s="972"/>
      <c r="BV121" s="972">
        <v>254803</v>
      </c>
      <c r="BW121" s="972"/>
      <c r="BX121" s="972"/>
      <c r="BY121" s="972"/>
      <c r="BZ121" s="972"/>
      <c r="CA121" s="972">
        <v>238227</v>
      </c>
      <c r="CB121" s="972"/>
      <c r="CC121" s="972"/>
      <c r="CD121" s="972"/>
      <c r="CE121" s="972"/>
      <c r="CF121" s="966">
        <v>2.2000000000000002</v>
      </c>
      <c r="CG121" s="967"/>
      <c r="CH121" s="967"/>
      <c r="CI121" s="967"/>
      <c r="CJ121" s="967"/>
      <c r="CK121" s="1062"/>
      <c r="CL121" s="1063"/>
      <c r="CM121" s="1063"/>
      <c r="CN121" s="1063"/>
      <c r="CO121" s="1064"/>
      <c r="CP121" s="1072" t="s">
        <v>471</v>
      </c>
      <c r="CQ121" s="1073"/>
      <c r="CR121" s="1073"/>
      <c r="CS121" s="1073"/>
      <c r="CT121" s="1073"/>
      <c r="CU121" s="1073"/>
      <c r="CV121" s="1073"/>
      <c r="CW121" s="1073"/>
      <c r="CX121" s="1073"/>
      <c r="CY121" s="1073"/>
      <c r="CZ121" s="1073"/>
      <c r="DA121" s="1073"/>
      <c r="DB121" s="1073"/>
      <c r="DC121" s="1073"/>
      <c r="DD121" s="1073"/>
      <c r="DE121" s="1073"/>
      <c r="DF121" s="1074"/>
      <c r="DG121" s="971">
        <v>38212</v>
      </c>
      <c r="DH121" s="972"/>
      <c r="DI121" s="972"/>
      <c r="DJ121" s="972"/>
      <c r="DK121" s="972"/>
      <c r="DL121" s="972">
        <v>41351</v>
      </c>
      <c r="DM121" s="972"/>
      <c r="DN121" s="972"/>
      <c r="DO121" s="972"/>
      <c r="DP121" s="972"/>
      <c r="DQ121" s="972">
        <v>36884</v>
      </c>
      <c r="DR121" s="972"/>
      <c r="DS121" s="972"/>
      <c r="DT121" s="972"/>
      <c r="DU121" s="972"/>
      <c r="DV121" s="973">
        <v>0.3</v>
      </c>
      <c r="DW121" s="973"/>
      <c r="DX121" s="973"/>
      <c r="DY121" s="973"/>
      <c r="DZ121" s="974"/>
    </row>
    <row r="122" spans="1:130" s="246" customFormat="1" ht="26.25" customHeight="1" x14ac:dyDescent="0.15">
      <c r="A122" s="1111"/>
      <c r="B122" s="998"/>
      <c r="C122" s="968" t="s">
        <v>450</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464</v>
      </c>
      <c r="AB122" s="1011"/>
      <c r="AC122" s="1011"/>
      <c r="AD122" s="1011"/>
      <c r="AE122" s="1012"/>
      <c r="AF122" s="1013" t="s">
        <v>129</v>
      </c>
      <c r="AG122" s="1011"/>
      <c r="AH122" s="1011"/>
      <c r="AI122" s="1011"/>
      <c r="AJ122" s="1012"/>
      <c r="AK122" s="1013" t="s">
        <v>436</v>
      </c>
      <c r="AL122" s="1011"/>
      <c r="AM122" s="1011"/>
      <c r="AN122" s="1011"/>
      <c r="AO122" s="1012"/>
      <c r="AP122" s="1014" t="s">
        <v>472</v>
      </c>
      <c r="AQ122" s="1015"/>
      <c r="AR122" s="1015"/>
      <c r="AS122" s="1015"/>
      <c r="AT122" s="1016"/>
      <c r="AU122" s="1044"/>
      <c r="AV122" s="1045"/>
      <c r="AW122" s="1045"/>
      <c r="AX122" s="1045"/>
      <c r="AY122" s="1046"/>
      <c r="AZ122" s="1026" t="s">
        <v>473</v>
      </c>
      <c r="BA122" s="1017"/>
      <c r="BB122" s="1017"/>
      <c r="BC122" s="1017"/>
      <c r="BD122" s="1017"/>
      <c r="BE122" s="1017"/>
      <c r="BF122" s="1017"/>
      <c r="BG122" s="1017"/>
      <c r="BH122" s="1017"/>
      <c r="BI122" s="1017"/>
      <c r="BJ122" s="1017"/>
      <c r="BK122" s="1017"/>
      <c r="BL122" s="1017"/>
      <c r="BM122" s="1017"/>
      <c r="BN122" s="1017"/>
      <c r="BO122" s="1017"/>
      <c r="BP122" s="1018"/>
      <c r="BQ122" s="1049">
        <v>27723010</v>
      </c>
      <c r="BR122" s="1050"/>
      <c r="BS122" s="1050"/>
      <c r="BT122" s="1050"/>
      <c r="BU122" s="1050"/>
      <c r="BV122" s="1050">
        <v>27704662</v>
      </c>
      <c r="BW122" s="1050"/>
      <c r="BX122" s="1050"/>
      <c r="BY122" s="1050"/>
      <c r="BZ122" s="1050"/>
      <c r="CA122" s="1050">
        <v>27456724</v>
      </c>
      <c r="CB122" s="1050"/>
      <c r="CC122" s="1050"/>
      <c r="CD122" s="1050"/>
      <c r="CE122" s="1050"/>
      <c r="CF122" s="1070">
        <v>258.7</v>
      </c>
      <c r="CG122" s="1071"/>
      <c r="CH122" s="1071"/>
      <c r="CI122" s="1071"/>
      <c r="CJ122" s="1071"/>
      <c r="CK122" s="1062"/>
      <c r="CL122" s="1063"/>
      <c r="CM122" s="1063"/>
      <c r="CN122" s="1063"/>
      <c r="CO122" s="1064"/>
      <c r="CP122" s="1072" t="s">
        <v>474</v>
      </c>
      <c r="CQ122" s="1073"/>
      <c r="CR122" s="1073"/>
      <c r="CS122" s="1073"/>
      <c r="CT122" s="1073"/>
      <c r="CU122" s="1073"/>
      <c r="CV122" s="1073"/>
      <c r="CW122" s="1073"/>
      <c r="CX122" s="1073"/>
      <c r="CY122" s="1073"/>
      <c r="CZ122" s="1073"/>
      <c r="DA122" s="1073"/>
      <c r="DB122" s="1073"/>
      <c r="DC122" s="1073"/>
      <c r="DD122" s="1073"/>
      <c r="DE122" s="1073"/>
      <c r="DF122" s="1074"/>
      <c r="DG122" s="971" t="s">
        <v>129</v>
      </c>
      <c r="DH122" s="972"/>
      <c r="DI122" s="972"/>
      <c r="DJ122" s="972"/>
      <c r="DK122" s="972"/>
      <c r="DL122" s="972" t="s">
        <v>464</v>
      </c>
      <c r="DM122" s="972"/>
      <c r="DN122" s="972"/>
      <c r="DO122" s="972"/>
      <c r="DP122" s="972"/>
      <c r="DQ122" s="972" t="s">
        <v>436</v>
      </c>
      <c r="DR122" s="972"/>
      <c r="DS122" s="972"/>
      <c r="DT122" s="972"/>
      <c r="DU122" s="972"/>
      <c r="DV122" s="973" t="s">
        <v>475</v>
      </c>
      <c r="DW122" s="973"/>
      <c r="DX122" s="973"/>
      <c r="DY122" s="973"/>
      <c r="DZ122" s="974"/>
    </row>
    <row r="123" spans="1:130" s="246" customFormat="1" ht="26.25" customHeight="1" x14ac:dyDescent="0.15">
      <c r="A123" s="1111"/>
      <c r="B123" s="998"/>
      <c r="C123" s="968" t="s">
        <v>456</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472</v>
      </c>
      <c r="AB123" s="1011"/>
      <c r="AC123" s="1011"/>
      <c r="AD123" s="1011"/>
      <c r="AE123" s="1012"/>
      <c r="AF123" s="1013" t="s">
        <v>436</v>
      </c>
      <c r="AG123" s="1011"/>
      <c r="AH123" s="1011"/>
      <c r="AI123" s="1011"/>
      <c r="AJ123" s="1012"/>
      <c r="AK123" s="1013" t="s">
        <v>472</v>
      </c>
      <c r="AL123" s="1011"/>
      <c r="AM123" s="1011"/>
      <c r="AN123" s="1011"/>
      <c r="AO123" s="1012"/>
      <c r="AP123" s="1014" t="s">
        <v>464</v>
      </c>
      <c r="AQ123" s="1015"/>
      <c r="AR123" s="1015"/>
      <c r="AS123" s="1015"/>
      <c r="AT123" s="1016"/>
      <c r="AU123" s="1047"/>
      <c r="AV123" s="1048"/>
      <c r="AW123" s="1048"/>
      <c r="AX123" s="1048"/>
      <c r="AY123" s="1048"/>
      <c r="AZ123" s="277" t="s">
        <v>188</v>
      </c>
      <c r="BA123" s="277"/>
      <c r="BB123" s="277"/>
      <c r="BC123" s="277"/>
      <c r="BD123" s="277"/>
      <c r="BE123" s="277"/>
      <c r="BF123" s="277"/>
      <c r="BG123" s="277"/>
      <c r="BH123" s="277"/>
      <c r="BI123" s="277"/>
      <c r="BJ123" s="277"/>
      <c r="BK123" s="277"/>
      <c r="BL123" s="277"/>
      <c r="BM123" s="277"/>
      <c r="BN123" s="277"/>
      <c r="BO123" s="1027" t="s">
        <v>476</v>
      </c>
      <c r="BP123" s="1058"/>
      <c r="BQ123" s="1117">
        <v>30609503</v>
      </c>
      <c r="BR123" s="1118"/>
      <c r="BS123" s="1118"/>
      <c r="BT123" s="1118"/>
      <c r="BU123" s="1118"/>
      <c r="BV123" s="1118">
        <v>30670420</v>
      </c>
      <c r="BW123" s="1118"/>
      <c r="BX123" s="1118"/>
      <c r="BY123" s="1118"/>
      <c r="BZ123" s="1118"/>
      <c r="CA123" s="1118">
        <v>31557453</v>
      </c>
      <c r="CB123" s="1118"/>
      <c r="CC123" s="1118"/>
      <c r="CD123" s="1118"/>
      <c r="CE123" s="1118"/>
      <c r="CF123" s="1051"/>
      <c r="CG123" s="1052"/>
      <c r="CH123" s="1052"/>
      <c r="CI123" s="1052"/>
      <c r="CJ123" s="1053"/>
      <c r="CK123" s="1062"/>
      <c r="CL123" s="1063"/>
      <c r="CM123" s="1063"/>
      <c r="CN123" s="1063"/>
      <c r="CO123" s="1064"/>
      <c r="CP123" s="1072" t="s">
        <v>477</v>
      </c>
      <c r="CQ123" s="1073"/>
      <c r="CR123" s="1073"/>
      <c r="CS123" s="1073"/>
      <c r="CT123" s="1073"/>
      <c r="CU123" s="1073"/>
      <c r="CV123" s="1073"/>
      <c r="CW123" s="1073"/>
      <c r="CX123" s="1073"/>
      <c r="CY123" s="1073"/>
      <c r="CZ123" s="1073"/>
      <c r="DA123" s="1073"/>
      <c r="DB123" s="1073"/>
      <c r="DC123" s="1073"/>
      <c r="DD123" s="1073"/>
      <c r="DE123" s="1073"/>
      <c r="DF123" s="1074"/>
      <c r="DG123" s="1010" t="s">
        <v>464</v>
      </c>
      <c r="DH123" s="1011"/>
      <c r="DI123" s="1011"/>
      <c r="DJ123" s="1011"/>
      <c r="DK123" s="1012"/>
      <c r="DL123" s="1013" t="s">
        <v>464</v>
      </c>
      <c r="DM123" s="1011"/>
      <c r="DN123" s="1011"/>
      <c r="DO123" s="1011"/>
      <c r="DP123" s="1012"/>
      <c r="DQ123" s="1013" t="s">
        <v>436</v>
      </c>
      <c r="DR123" s="1011"/>
      <c r="DS123" s="1011"/>
      <c r="DT123" s="1011"/>
      <c r="DU123" s="1012"/>
      <c r="DV123" s="1014" t="s">
        <v>475</v>
      </c>
      <c r="DW123" s="1015"/>
      <c r="DX123" s="1015"/>
      <c r="DY123" s="1015"/>
      <c r="DZ123" s="1016"/>
    </row>
    <row r="124" spans="1:130" s="246" customFormat="1" ht="26.25" customHeight="1" thickBot="1" x14ac:dyDescent="0.2">
      <c r="A124" s="1111"/>
      <c r="B124" s="998"/>
      <c r="C124" s="968" t="s">
        <v>459</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129</v>
      </c>
      <c r="AB124" s="1011"/>
      <c r="AC124" s="1011"/>
      <c r="AD124" s="1011"/>
      <c r="AE124" s="1012"/>
      <c r="AF124" s="1013" t="s">
        <v>129</v>
      </c>
      <c r="AG124" s="1011"/>
      <c r="AH124" s="1011"/>
      <c r="AI124" s="1011"/>
      <c r="AJ124" s="1012"/>
      <c r="AK124" s="1013" t="s">
        <v>129</v>
      </c>
      <c r="AL124" s="1011"/>
      <c r="AM124" s="1011"/>
      <c r="AN124" s="1011"/>
      <c r="AO124" s="1012"/>
      <c r="AP124" s="1014" t="s">
        <v>129</v>
      </c>
      <c r="AQ124" s="1015"/>
      <c r="AR124" s="1015"/>
      <c r="AS124" s="1015"/>
      <c r="AT124" s="1016"/>
      <c r="AU124" s="1113" t="s">
        <v>478</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64.599999999999994</v>
      </c>
      <c r="BR124" s="1080"/>
      <c r="BS124" s="1080"/>
      <c r="BT124" s="1080"/>
      <c r="BU124" s="1080"/>
      <c r="BV124" s="1080">
        <v>62.9</v>
      </c>
      <c r="BW124" s="1080"/>
      <c r="BX124" s="1080"/>
      <c r="BY124" s="1080"/>
      <c r="BZ124" s="1080"/>
      <c r="CA124" s="1080">
        <v>36.299999999999997</v>
      </c>
      <c r="CB124" s="1080"/>
      <c r="CC124" s="1080"/>
      <c r="CD124" s="1080"/>
      <c r="CE124" s="1080"/>
      <c r="CF124" s="1081"/>
      <c r="CG124" s="1082"/>
      <c r="CH124" s="1082"/>
      <c r="CI124" s="1082"/>
      <c r="CJ124" s="1083"/>
      <c r="CK124" s="1065"/>
      <c r="CL124" s="1065"/>
      <c r="CM124" s="1065"/>
      <c r="CN124" s="1065"/>
      <c r="CO124" s="1066"/>
      <c r="CP124" s="1072" t="s">
        <v>479</v>
      </c>
      <c r="CQ124" s="1073"/>
      <c r="CR124" s="1073"/>
      <c r="CS124" s="1073"/>
      <c r="CT124" s="1073"/>
      <c r="CU124" s="1073"/>
      <c r="CV124" s="1073"/>
      <c r="CW124" s="1073"/>
      <c r="CX124" s="1073"/>
      <c r="CY124" s="1073"/>
      <c r="CZ124" s="1073"/>
      <c r="DA124" s="1073"/>
      <c r="DB124" s="1073"/>
      <c r="DC124" s="1073"/>
      <c r="DD124" s="1073"/>
      <c r="DE124" s="1073"/>
      <c r="DF124" s="1074"/>
      <c r="DG124" s="1057" t="s">
        <v>464</v>
      </c>
      <c r="DH124" s="1036"/>
      <c r="DI124" s="1036"/>
      <c r="DJ124" s="1036"/>
      <c r="DK124" s="1037"/>
      <c r="DL124" s="1035" t="s">
        <v>464</v>
      </c>
      <c r="DM124" s="1036"/>
      <c r="DN124" s="1036"/>
      <c r="DO124" s="1036"/>
      <c r="DP124" s="1037"/>
      <c r="DQ124" s="1035" t="s">
        <v>464</v>
      </c>
      <c r="DR124" s="1036"/>
      <c r="DS124" s="1036"/>
      <c r="DT124" s="1036"/>
      <c r="DU124" s="1037"/>
      <c r="DV124" s="1038" t="s">
        <v>464</v>
      </c>
      <c r="DW124" s="1039"/>
      <c r="DX124" s="1039"/>
      <c r="DY124" s="1039"/>
      <c r="DZ124" s="1040"/>
    </row>
    <row r="125" spans="1:130" s="246" customFormat="1" ht="26.25" customHeight="1" x14ac:dyDescent="0.15">
      <c r="A125" s="1111"/>
      <c r="B125" s="998"/>
      <c r="C125" s="968" t="s">
        <v>461</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464</v>
      </c>
      <c r="AB125" s="1011"/>
      <c r="AC125" s="1011"/>
      <c r="AD125" s="1011"/>
      <c r="AE125" s="1012"/>
      <c r="AF125" s="1013" t="s">
        <v>464</v>
      </c>
      <c r="AG125" s="1011"/>
      <c r="AH125" s="1011"/>
      <c r="AI125" s="1011"/>
      <c r="AJ125" s="1012"/>
      <c r="AK125" s="1013" t="s">
        <v>129</v>
      </c>
      <c r="AL125" s="1011"/>
      <c r="AM125" s="1011"/>
      <c r="AN125" s="1011"/>
      <c r="AO125" s="1012"/>
      <c r="AP125" s="1014" t="s">
        <v>464</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480</v>
      </c>
      <c r="CL125" s="1060"/>
      <c r="CM125" s="1060"/>
      <c r="CN125" s="1060"/>
      <c r="CO125" s="1061"/>
      <c r="CP125" s="992" t="s">
        <v>481</v>
      </c>
      <c r="CQ125" s="941"/>
      <c r="CR125" s="941"/>
      <c r="CS125" s="941"/>
      <c r="CT125" s="941"/>
      <c r="CU125" s="941"/>
      <c r="CV125" s="941"/>
      <c r="CW125" s="941"/>
      <c r="CX125" s="941"/>
      <c r="CY125" s="941"/>
      <c r="CZ125" s="941"/>
      <c r="DA125" s="941"/>
      <c r="DB125" s="941"/>
      <c r="DC125" s="941"/>
      <c r="DD125" s="941"/>
      <c r="DE125" s="941"/>
      <c r="DF125" s="942"/>
      <c r="DG125" s="978" t="s">
        <v>464</v>
      </c>
      <c r="DH125" s="979"/>
      <c r="DI125" s="979"/>
      <c r="DJ125" s="979"/>
      <c r="DK125" s="979"/>
      <c r="DL125" s="979" t="s">
        <v>129</v>
      </c>
      <c r="DM125" s="979"/>
      <c r="DN125" s="979"/>
      <c r="DO125" s="979"/>
      <c r="DP125" s="979"/>
      <c r="DQ125" s="979" t="s">
        <v>129</v>
      </c>
      <c r="DR125" s="979"/>
      <c r="DS125" s="979"/>
      <c r="DT125" s="979"/>
      <c r="DU125" s="979"/>
      <c r="DV125" s="980" t="s">
        <v>464</v>
      </c>
      <c r="DW125" s="980"/>
      <c r="DX125" s="980"/>
      <c r="DY125" s="980"/>
      <c r="DZ125" s="981"/>
    </row>
    <row r="126" spans="1:130" s="246" customFormat="1" ht="26.25" customHeight="1" thickBot="1" x14ac:dyDescent="0.2">
      <c r="A126" s="1111"/>
      <c r="B126" s="998"/>
      <c r="C126" s="968" t="s">
        <v>463</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436</v>
      </c>
      <c r="AB126" s="1011"/>
      <c r="AC126" s="1011"/>
      <c r="AD126" s="1011"/>
      <c r="AE126" s="1012"/>
      <c r="AF126" s="1013" t="s">
        <v>464</v>
      </c>
      <c r="AG126" s="1011"/>
      <c r="AH126" s="1011"/>
      <c r="AI126" s="1011"/>
      <c r="AJ126" s="1012"/>
      <c r="AK126" s="1013" t="s">
        <v>464</v>
      </c>
      <c r="AL126" s="1011"/>
      <c r="AM126" s="1011"/>
      <c r="AN126" s="1011"/>
      <c r="AO126" s="1012"/>
      <c r="AP126" s="1014" t="s">
        <v>464</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482</v>
      </c>
      <c r="CQ126" s="1002"/>
      <c r="CR126" s="1002"/>
      <c r="CS126" s="1002"/>
      <c r="CT126" s="1002"/>
      <c r="CU126" s="1002"/>
      <c r="CV126" s="1002"/>
      <c r="CW126" s="1002"/>
      <c r="CX126" s="1002"/>
      <c r="CY126" s="1002"/>
      <c r="CZ126" s="1002"/>
      <c r="DA126" s="1002"/>
      <c r="DB126" s="1002"/>
      <c r="DC126" s="1002"/>
      <c r="DD126" s="1002"/>
      <c r="DE126" s="1002"/>
      <c r="DF126" s="1003"/>
      <c r="DG126" s="971" t="s">
        <v>129</v>
      </c>
      <c r="DH126" s="972"/>
      <c r="DI126" s="972"/>
      <c r="DJ126" s="972"/>
      <c r="DK126" s="972"/>
      <c r="DL126" s="972" t="s">
        <v>464</v>
      </c>
      <c r="DM126" s="972"/>
      <c r="DN126" s="972"/>
      <c r="DO126" s="972"/>
      <c r="DP126" s="972"/>
      <c r="DQ126" s="972" t="s">
        <v>129</v>
      </c>
      <c r="DR126" s="972"/>
      <c r="DS126" s="972"/>
      <c r="DT126" s="972"/>
      <c r="DU126" s="972"/>
      <c r="DV126" s="973" t="s">
        <v>129</v>
      </c>
      <c r="DW126" s="973"/>
      <c r="DX126" s="973"/>
      <c r="DY126" s="973"/>
      <c r="DZ126" s="974"/>
    </row>
    <row r="127" spans="1:130" s="246" customFormat="1" ht="26.25" customHeight="1" x14ac:dyDescent="0.15">
      <c r="A127" s="1112"/>
      <c r="B127" s="1000"/>
      <c r="C127" s="1054" t="s">
        <v>483</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484</v>
      </c>
      <c r="AB127" s="1011"/>
      <c r="AC127" s="1011"/>
      <c r="AD127" s="1011"/>
      <c r="AE127" s="1012"/>
      <c r="AF127" s="1013" t="s">
        <v>485</v>
      </c>
      <c r="AG127" s="1011"/>
      <c r="AH127" s="1011"/>
      <c r="AI127" s="1011"/>
      <c r="AJ127" s="1012"/>
      <c r="AK127" s="1013" t="s">
        <v>464</v>
      </c>
      <c r="AL127" s="1011"/>
      <c r="AM127" s="1011"/>
      <c r="AN127" s="1011"/>
      <c r="AO127" s="1012"/>
      <c r="AP127" s="1014" t="s">
        <v>129</v>
      </c>
      <c r="AQ127" s="1015"/>
      <c r="AR127" s="1015"/>
      <c r="AS127" s="1015"/>
      <c r="AT127" s="1016"/>
      <c r="AU127" s="282"/>
      <c r="AV127" s="282"/>
      <c r="AW127" s="282"/>
      <c r="AX127" s="1084" t="s">
        <v>486</v>
      </c>
      <c r="AY127" s="1085"/>
      <c r="AZ127" s="1085"/>
      <c r="BA127" s="1085"/>
      <c r="BB127" s="1085"/>
      <c r="BC127" s="1085"/>
      <c r="BD127" s="1085"/>
      <c r="BE127" s="1086"/>
      <c r="BF127" s="1087" t="s">
        <v>487</v>
      </c>
      <c r="BG127" s="1085"/>
      <c r="BH127" s="1085"/>
      <c r="BI127" s="1085"/>
      <c r="BJ127" s="1085"/>
      <c r="BK127" s="1085"/>
      <c r="BL127" s="1086"/>
      <c r="BM127" s="1087" t="s">
        <v>488</v>
      </c>
      <c r="BN127" s="1085"/>
      <c r="BO127" s="1085"/>
      <c r="BP127" s="1085"/>
      <c r="BQ127" s="1085"/>
      <c r="BR127" s="1085"/>
      <c r="BS127" s="1086"/>
      <c r="BT127" s="1087" t="s">
        <v>489</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490</v>
      </c>
      <c r="CQ127" s="1002"/>
      <c r="CR127" s="1002"/>
      <c r="CS127" s="1002"/>
      <c r="CT127" s="1002"/>
      <c r="CU127" s="1002"/>
      <c r="CV127" s="1002"/>
      <c r="CW127" s="1002"/>
      <c r="CX127" s="1002"/>
      <c r="CY127" s="1002"/>
      <c r="CZ127" s="1002"/>
      <c r="DA127" s="1002"/>
      <c r="DB127" s="1002"/>
      <c r="DC127" s="1002"/>
      <c r="DD127" s="1002"/>
      <c r="DE127" s="1002"/>
      <c r="DF127" s="1003"/>
      <c r="DG127" s="971" t="s">
        <v>129</v>
      </c>
      <c r="DH127" s="972"/>
      <c r="DI127" s="972"/>
      <c r="DJ127" s="972"/>
      <c r="DK127" s="972"/>
      <c r="DL127" s="972" t="s">
        <v>436</v>
      </c>
      <c r="DM127" s="972"/>
      <c r="DN127" s="972"/>
      <c r="DO127" s="972"/>
      <c r="DP127" s="972"/>
      <c r="DQ127" s="972" t="s">
        <v>464</v>
      </c>
      <c r="DR127" s="972"/>
      <c r="DS127" s="972"/>
      <c r="DT127" s="972"/>
      <c r="DU127" s="972"/>
      <c r="DV127" s="973" t="s">
        <v>484</v>
      </c>
      <c r="DW127" s="973"/>
      <c r="DX127" s="973"/>
      <c r="DY127" s="973"/>
      <c r="DZ127" s="974"/>
    </row>
    <row r="128" spans="1:130" s="246" customFormat="1" ht="26.25" customHeight="1" thickBot="1" x14ac:dyDescent="0.2">
      <c r="A128" s="1095" t="s">
        <v>491</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492</v>
      </c>
      <c r="X128" s="1097"/>
      <c r="Y128" s="1097"/>
      <c r="Z128" s="1098"/>
      <c r="AA128" s="1099">
        <v>34608</v>
      </c>
      <c r="AB128" s="1100"/>
      <c r="AC128" s="1100"/>
      <c r="AD128" s="1100"/>
      <c r="AE128" s="1101"/>
      <c r="AF128" s="1102">
        <v>29745</v>
      </c>
      <c r="AG128" s="1100"/>
      <c r="AH128" s="1100"/>
      <c r="AI128" s="1100"/>
      <c r="AJ128" s="1101"/>
      <c r="AK128" s="1102">
        <v>28328</v>
      </c>
      <c r="AL128" s="1100"/>
      <c r="AM128" s="1100"/>
      <c r="AN128" s="1100"/>
      <c r="AO128" s="1101"/>
      <c r="AP128" s="1103"/>
      <c r="AQ128" s="1104"/>
      <c r="AR128" s="1104"/>
      <c r="AS128" s="1104"/>
      <c r="AT128" s="1105"/>
      <c r="AU128" s="282"/>
      <c r="AV128" s="282"/>
      <c r="AW128" s="282"/>
      <c r="AX128" s="940" t="s">
        <v>493</v>
      </c>
      <c r="AY128" s="941"/>
      <c r="AZ128" s="941"/>
      <c r="BA128" s="941"/>
      <c r="BB128" s="941"/>
      <c r="BC128" s="941"/>
      <c r="BD128" s="941"/>
      <c r="BE128" s="942"/>
      <c r="BF128" s="1106" t="s">
        <v>436</v>
      </c>
      <c r="BG128" s="1107"/>
      <c r="BH128" s="1107"/>
      <c r="BI128" s="1107"/>
      <c r="BJ128" s="1107"/>
      <c r="BK128" s="1107"/>
      <c r="BL128" s="1108"/>
      <c r="BM128" s="1106">
        <v>12.96</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494</v>
      </c>
      <c r="CQ128" s="1089"/>
      <c r="CR128" s="1089"/>
      <c r="CS128" s="1089"/>
      <c r="CT128" s="1089"/>
      <c r="CU128" s="1089"/>
      <c r="CV128" s="1089"/>
      <c r="CW128" s="1089"/>
      <c r="CX128" s="1089"/>
      <c r="CY128" s="1089"/>
      <c r="CZ128" s="1089"/>
      <c r="DA128" s="1089"/>
      <c r="DB128" s="1089"/>
      <c r="DC128" s="1089"/>
      <c r="DD128" s="1089"/>
      <c r="DE128" s="1089"/>
      <c r="DF128" s="1090"/>
      <c r="DG128" s="1091" t="s">
        <v>129</v>
      </c>
      <c r="DH128" s="1092"/>
      <c r="DI128" s="1092"/>
      <c r="DJ128" s="1092"/>
      <c r="DK128" s="1092"/>
      <c r="DL128" s="1092" t="s">
        <v>436</v>
      </c>
      <c r="DM128" s="1092"/>
      <c r="DN128" s="1092"/>
      <c r="DO128" s="1092"/>
      <c r="DP128" s="1092"/>
      <c r="DQ128" s="1092" t="s">
        <v>475</v>
      </c>
      <c r="DR128" s="1092"/>
      <c r="DS128" s="1092"/>
      <c r="DT128" s="1092"/>
      <c r="DU128" s="1092"/>
      <c r="DV128" s="1093" t="s">
        <v>464</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495</v>
      </c>
      <c r="X129" s="1126"/>
      <c r="Y129" s="1126"/>
      <c r="Z129" s="1127"/>
      <c r="AA129" s="1010">
        <v>12380337</v>
      </c>
      <c r="AB129" s="1011"/>
      <c r="AC129" s="1011"/>
      <c r="AD129" s="1011"/>
      <c r="AE129" s="1012"/>
      <c r="AF129" s="1013">
        <v>12426102</v>
      </c>
      <c r="AG129" s="1011"/>
      <c r="AH129" s="1011"/>
      <c r="AI129" s="1011"/>
      <c r="AJ129" s="1012"/>
      <c r="AK129" s="1013">
        <v>12866938</v>
      </c>
      <c r="AL129" s="1011"/>
      <c r="AM129" s="1011"/>
      <c r="AN129" s="1011"/>
      <c r="AO129" s="1012"/>
      <c r="AP129" s="1128"/>
      <c r="AQ129" s="1129"/>
      <c r="AR129" s="1129"/>
      <c r="AS129" s="1129"/>
      <c r="AT129" s="1130"/>
      <c r="AU129" s="284"/>
      <c r="AV129" s="284"/>
      <c r="AW129" s="284"/>
      <c r="AX129" s="1119" t="s">
        <v>496</v>
      </c>
      <c r="AY129" s="1002"/>
      <c r="AZ129" s="1002"/>
      <c r="BA129" s="1002"/>
      <c r="BB129" s="1002"/>
      <c r="BC129" s="1002"/>
      <c r="BD129" s="1002"/>
      <c r="BE129" s="1003"/>
      <c r="BF129" s="1120" t="s">
        <v>497</v>
      </c>
      <c r="BG129" s="1121"/>
      <c r="BH129" s="1121"/>
      <c r="BI129" s="1121"/>
      <c r="BJ129" s="1121"/>
      <c r="BK129" s="1121"/>
      <c r="BL129" s="1122"/>
      <c r="BM129" s="1120">
        <v>17.96</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498</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499</v>
      </c>
      <c r="X130" s="1126"/>
      <c r="Y130" s="1126"/>
      <c r="Z130" s="1127"/>
      <c r="AA130" s="1010">
        <v>2060727</v>
      </c>
      <c r="AB130" s="1011"/>
      <c r="AC130" s="1011"/>
      <c r="AD130" s="1011"/>
      <c r="AE130" s="1012"/>
      <c r="AF130" s="1013">
        <v>2171418</v>
      </c>
      <c r="AG130" s="1011"/>
      <c r="AH130" s="1011"/>
      <c r="AI130" s="1011"/>
      <c r="AJ130" s="1012"/>
      <c r="AK130" s="1013">
        <v>2253233</v>
      </c>
      <c r="AL130" s="1011"/>
      <c r="AM130" s="1011"/>
      <c r="AN130" s="1011"/>
      <c r="AO130" s="1012"/>
      <c r="AP130" s="1128"/>
      <c r="AQ130" s="1129"/>
      <c r="AR130" s="1129"/>
      <c r="AS130" s="1129"/>
      <c r="AT130" s="1130"/>
      <c r="AU130" s="284"/>
      <c r="AV130" s="284"/>
      <c r="AW130" s="284"/>
      <c r="AX130" s="1119" t="s">
        <v>500</v>
      </c>
      <c r="AY130" s="1002"/>
      <c r="AZ130" s="1002"/>
      <c r="BA130" s="1002"/>
      <c r="BB130" s="1002"/>
      <c r="BC130" s="1002"/>
      <c r="BD130" s="1002"/>
      <c r="BE130" s="1003"/>
      <c r="BF130" s="1156">
        <v>8.9</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501</v>
      </c>
      <c r="X131" s="1164"/>
      <c r="Y131" s="1164"/>
      <c r="Z131" s="1165"/>
      <c r="AA131" s="1057">
        <v>10319610</v>
      </c>
      <c r="AB131" s="1036"/>
      <c r="AC131" s="1036"/>
      <c r="AD131" s="1036"/>
      <c r="AE131" s="1037"/>
      <c r="AF131" s="1035">
        <v>10254684</v>
      </c>
      <c r="AG131" s="1036"/>
      <c r="AH131" s="1036"/>
      <c r="AI131" s="1036"/>
      <c r="AJ131" s="1037"/>
      <c r="AK131" s="1035">
        <v>10613705</v>
      </c>
      <c r="AL131" s="1036"/>
      <c r="AM131" s="1036"/>
      <c r="AN131" s="1036"/>
      <c r="AO131" s="1037"/>
      <c r="AP131" s="1166"/>
      <c r="AQ131" s="1167"/>
      <c r="AR131" s="1167"/>
      <c r="AS131" s="1167"/>
      <c r="AT131" s="1168"/>
      <c r="AU131" s="284"/>
      <c r="AV131" s="284"/>
      <c r="AW131" s="284"/>
      <c r="AX131" s="1138" t="s">
        <v>502</v>
      </c>
      <c r="AY131" s="1089"/>
      <c r="AZ131" s="1089"/>
      <c r="BA131" s="1089"/>
      <c r="BB131" s="1089"/>
      <c r="BC131" s="1089"/>
      <c r="BD131" s="1089"/>
      <c r="BE131" s="1090"/>
      <c r="BF131" s="1139">
        <v>36.299999999999997</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503</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504</v>
      </c>
      <c r="W132" s="1149"/>
      <c r="X132" s="1149"/>
      <c r="Y132" s="1149"/>
      <c r="Z132" s="1150"/>
      <c r="AA132" s="1151">
        <v>8.7989080980000001</v>
      </c>
      <c r="AB132" s="1152"/>
      <c r="AC132" s="1152"/>
      <c r="AD132" s="1152"/>
      <c r="AE132" s="1153"/>
      <c r="AF132" s="1154">
        <v>9.4677905239999998</v>
      </c>
      <c r="AG132" s="1152"/>
      <c r="AH132" s="1152"/>
      <c r="AI132" s="1152"/>
      <c r="AJ132" s="1153"/>
      <c r="AK132" s="1154">
        <v>8.5052674820000007</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505</v>
      </c>
      <c r="W133" s="1132"/>
      <c r="X133" s="1132"/>
      <c r="Y133" s="1132"/>
      <c r="Z133" s="1133"/>
      <c r="AA133" s="1134">
        <v>10.6</v>
      </c>
      <c r="AB133" s="1135"/>
      <c r="AC133" s="1135"/>
      <c r="AD133" s="1135"/>
      <c r="AE133" s="1136"/>
      <c r="AF133" s="1134">
        <v>9.6999999999999993</v>
      </c>
      <c r="AG133" s="1135"/>
      <c r="AH133" s="1135"/>
      <c r="AI133" s="1135"/>
      <c r="AJ133" s="1136"/>
      <c r="AK133" s="1134">
        <v>8.9</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gQCxqVUB+zr2LH1bxkYWPREyNmay+93Q52r7xRhaTqVShhXeTclwZWc5Nrm6ZDGa5szCxvESAHKnEAl4K7bUFw==" saltValue="ZWJOSDornDAsryQ+hfEwb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rBkjM4TO1I/nmQxPCGDCBr/Fyd4JHRQnasdLESIkexai/7WwwEQLwhQplrfEwV+v1LPWhi9jDoR/ZT+T7OTKg==" saltValue="Lnopp62AKHxr8kSoS7hU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6bi3G4D83muWxnHX4D079bL1hBZtydKvFkzN4muKxmTCxx195AukST69KQwUrF7fxTGkpcY1pjgQfaET6V0kA==" saltValue="r3m8HFZVuSu0SuHcjWV01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514</v>
      </c>
      <c r="AL9" s="1175"/>
      <c r="AM9" s="1175"/>
      <c r="AN9" s="1176"/>
      <c r="AO9" s="312">
        <v>3108758</v>
      </c>
      <c r="AP9" s="312">
        <v>56468</v>
      </c>
      <c r="AQ9" s="313">
        <v>62647</v>
      </c>
      <c r="AR9" s="314">
        <v>-9.9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515</v>
      </c>
      <c r="AL10" s="1175"/>
      <c r="AM10" s="1175"/>
      <c r="AN10" s="1176"/>
      <c r="AO10" s="315">
        <v>545254</v>
      </c>
      <c r="AP10" s="315">
        <v>9904</v>
      </c>
      <c r="AQ10" s="316">
        <v>5968</v>
      </c>
      <c r="AR10" s="317">
        <v>66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516</v>
      </c>
      <c r="AL11" s="1175"/>
      <c r="AM11" s="1175"/>
      <c r="AN11" s="1176"/>
      <c r="AO11" s="315">
        <v>610333</v>
      </c>
      <c r="AP11" s="315">
        <v>11086</v>
      </c>
      <c r="AQ11" s="316">
        <v>5863</v>
      </c>
      <c r="AR11" s="317">
        <v>89.1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517</v>
      </c>
      <c r="AL12" s="1175"/>
      <c r="AM12" s="1175"/>
      <c r="AN12" s="1176"/>
      <c r="AO12" s="315" t="s">
        <v>518</v>
      </c>
      <c r="AP12" s="315" t="s">
        <v>518</v>
      </c>
      <c r="AQ12" s="316">
        <v>1312</v>
      </c>
      <c r="AR12" s="317" t="s">
        <v>518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519</v>
      </c>
      <c r="AL13" s="1175"/>
      <c r="AM13" s="1175"/>
      <c r="AN13" s="1176"/>
      <c r="AO13" s="315" t="s">
        <v>518</v>
      </c>
      <c r="AP13" s="315" t="s">
        <v>518</v>
      </c>
      <c r="AQ13" s="316">
        <v>0</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520</v>
      </c>
      <c r="AL14" s="1175"/>
      <c r="AM14" s="1175"/>
      <c r="AN14" s="1176"/>
      <c r="AO14" s="315">
        <v>70688</v>
      </c>
      <c r="AP14" s="315">
        <v>1284</v>
      </c>
      <c r="AQ14" s="316">
        <v>2308</v>
      </c>
      <c r="AR14" s="317">
        <v>-44.4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521</v>
      </c>
      <c r="AL15" s="1175"/>
      <c r="AM15" s="1175"/>
      <c r="AN15" s="1176"/>
      <c r="AO15" s="315">
        <v>110169</v>
      </c>
      <c r="AP15" s="315">
        <v>2001</v>
      </c>
      <c r="AQ15" s="316">
        <v>1635</v>
      </c>
      <c r="AR15" s="317">
        <v>22.4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522</v>
      </c>
      <c r="AL16" s="1178"/>
      <c r="AM16" s="1178"/>
      <c r="AN16" s="1179"/>
      <c r="AO16" s="315">
        <v>-194909</v>
      </c>
      <c r="AP16" s="315">
        <v>-3540</v>
      </c>
      <c r="AQ16" s="316">
        <v>-5106</v>
      </c>
      <c r="AR16" s="317">
        <v>-30.7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188</v>
      </c>
      <c r="AL17" s="1178"/>
      <c r="AM17" s="1178"/>
      <c r="AN17" s="1179"/>
      <c r="AO17" s="315">
        <v>4250293</v>
      </c>
      <c r="AP17" s="315">
        <v>77204</v>
      </c>
      <c r="AQ17" s="316">
        <v>74627</v>
      </c>
      <c r="AR17" s="317">
        <v>3.5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527</v>
      </c>
      <c r="AL21" s="1170"/>
      <c r="AM21" s="1170"/>
      <c r="AN21" s="1171"/>
      <c r="AO21" s="327">
        <v>7.08</v>
      </c>
      <c r="AP21" s="328">
        <v>7.32</v>
      </c>
      <c r="AQ21" s="329">
        <v>-0.24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528</v>
      </c>
      <c r="AL22" s="1170"/>
      <c r="AM22" s="1170"/>
      <c r="AN22" s="1171"/>
      <c r="AO22" s="332">
        <v>99.5</v>
      </c>
      <c r="AP22" s="333">
        <v>98.6</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532</v>
      </c>
      <c r="AL32" s="1186"/>
      <c r="AM32" s="1186"/>
      <c r="AN32" s="1187"/>
      <c r="AO32" s="342">
        <v>2529003</v>
      </c>
      <c r="AP32" s="342">
        <v>45938</v>
      </c>
      <c r="AQ32" s="343">
        <v>39505</v>
      </c>
      <c r="AR32" s="344">
        <v>16.3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533</v>
      </c>
      <c r="AL33" s="1186"/>
      <c r="AM33" s="1186"/>
      <c r="AN33" s="1187"/>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534</v>
      </c>
      <c r="AL34" s="1186"/>
      <c r="AM34" s="1186"/>
      <c r="AN34" s="1187"/>
      <c r="AO34" s="342" t="s">
        <v>518</v>
      </c>
      <c r="AP34" s="342" t="s">
        <v>518</v>
      </c>
      <c r="AQ34" s="343">
        <v>56</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535</v>
      </c>
      <c r="AL35" s="1186"/>
      <c r="AM35" s="1186"/>
      <c r="AN35" s="1187"/>
      <c r="AO35" s="342">
        <v>420166</v>
      </c>
      <c r="AP35" s="342">
        <v>7632</v>
      </c>
      <c r="AQ35" s="343">
        <v>13645</v>
      </c>
      <c r="AR35" s="344">
        <v>-44.1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536</v>
      </c>
      <c r="AL36" s="1186"/>
      <c r="AM36" s="1186"/>
      <c r="AN36" s="1187"/>
      <c r="AO36" s="342">
        <v>234313</v>
      </c>
      <c r="AP36" s="342">
        <v>4256</v>
      </c>
      <c r="AQ36" s="343">
        <v>1726</v>
      </c>
      <c r="AR36" s="344">
        <v>146.6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537</v>
      </c>
      <c r="AL37" s="1186"/>
      <c r="AM37" s="1186"/>
      <c r="AN37" s="1187"/>
      <c r="AO37" s="342" t="s">
        <v>518</v>
      </c>
      <c r="AP37" s="342" t="s">
        <v>518</v>
      </c>
      <c r="AQ37" s="343">
        <v>663</v>
      </c>
      <c r="AR37" s="344" t="s">
        <v>518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538</v>
      </c>
      <c r="AL38" s="1189"/>
      <c r="AM38" s="1189"/>
      <c r="AN38" s="1190"/>
      <c r="AO38" s="345">
        <v>803</v>
      </c>
      <c r="AP38" s="345">
        <v>15</v>
      </c>
      <c r="AQ38" s="346">
        <v>1</v>
      </c>
      <c r="AR38" s="334">
        <v>1400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539</v>
      </c>
      <c r="AL39" s="1189"/>
      <c r="AM39" s="1189"/>
      <c r="AN39" s="1190"/>
      <c r="AO39" s="342">
        <v>-28328</v>
      </c>
      <c r="AP39" s="342">
        <v>-515</v>
      </c>
      <c r="AQ39" s="343">
        <v>-5573</v>
      </c>
      <c r="AR39" s="344">
        <v>-90.8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540</v>
      </c>
      <c r="AL40" s="1186"/>
      <c r="AM40" s="1186"/>
      <c r="AN40" s="1187"/>
      <c r="AO40" s="342">
        <v>-2253233</v>
      </c>
      <c r="AP40" s="342">
        <v>-40928</v>
      </c>
      <c r="AQ40" s="343">
        <v>-36518</v>
      </c>
      <c r="AR40" s="344">
        <v>12.1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300</v>
      </c>
      <c r="AL41" s="1192"/>
      <c r="AM41" s="1192"/>
      <c r="AN41" s="1193"/>
      <c r="AO41" s="342">
        <v>902724</v>
      </c>
      <c r="AP41" s="342">
        <v>16397</v>
      </c>
      <c r="AQ41" s="343">
        <v>13504</v>
      </c>
      <c r="AR41" s="344">
        <v>21.4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509</v>
      </c>
      <c r="AN49" s="1182" t="s">
        <v>544</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3989277</v>
      </c>
      <c r="AN51" s="364">
        <v>72594</v>
      </c>
      <c r="AO51" s="365">
        <v>63.4</v>
      </c>
      <c r="AP51" s="366">
        <v>65988</v>
      </c>
      <c r="AQ51" s="367">
        <v>-5.0999999999999996</v>
      </c>
      <c r="AR51" s="368">
        <v>68.5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2530600</v>
      </c>
      <c r="AN52" s="372">
        <v>46050</v>
      </c>
      <c r="AO52" s="373">
        <v>52.8</v>
      </c>
      <c r="AP52" s="374">
        <v>36473</v>
      </c>
      <c r="AQ52" s="375">
        <v>3.3</v>
      </c>
      <c r="AR52" s="376">
        <v>49.5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3700282</v>
      </c>
      <c r="AN53" s="364">
        <v>67473</v>
      </c>
      <c r="AO53" s="365">
        <v>-7.1</v>
      </c>
      <c r="AP53" s="366">
        <v>54227</v>
      </c>
      <c r="AQ53" s="367">
        <v>-17.8</v>
      </c>
      <c r="AR53" s="368">
        <v>10.7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2696641</v>
      </c>
      <c r="AN54" s="372">
        <v>49172</v>
      </c>
      <c r="AO54" s="373">
        <v>6.8</v>
      </c>
      <c r="AP54" s="374">
        <v>29694</v>
      </c>
      <c r="AQ54" s="375">
        <v>-18.600000000000001</v>
      </c>
      <c r="AR54" s="376">
        <v>25.4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3585792</v>
      </c>
      <c r="AN55" s="364">
        <v>65073</v>
      </c>
      <c r="AO55" s="365">
        <v>-3.6</v>
      </c>
      <c r="AP55" s="366">
        <v>57295</v>
      </c>
      <c r="AQ55" s="367">
        <v>5.7</v>
      </c>
      <c r="AR55" s="368">
        <v>-9.3000000000000007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1709041</v>
      </c>
      <c r="AN56" s="372">
        <v>31015</v>
      </c>
      <c r="AO56" s="373">
        <v>-36.9</v>
      </c>
      <c r="AP56" s="374">
        <v>32771</v>
      </c>
      <c r="AQ56" s="375">
        <v>10.4</v>
      </c>
      <c r="AR56" s="376">
        <v>-47.3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3094909</v>
      </c>
      <c r="AN57" s="364">
        <v>56351</v>
      </c>
      <c r="AO57" s="365">
        <v>-13.4</v>
      </c>
      <c r="AP57" s="366">
        <v>54110</v>
      </c>
      <c r="AQ57" s="367">
        <v>-5.6</v>
      </c>
      <c r="AR57" s="368">
        <v>-7.8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2199480</v>
      </c>
      <c r="AN58" s="372">
        <v>40047</v>
      </c>
      <c r="AO58" s="373">
        <v>29.1</v>
      </c>
      <c r="AP58" s="374">
        <v>30620</v>
      </c>
      <c r="AQ58" s="375">
        <v>-6.6</v>
      </c>
      <c r="AR58" s="376">
        <v>35.700000000000003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2662959</v>
      </c>
      <c r="AN59" s="364">
        <v>48371</v>
      </c>
      <c r="AO59" s="365">
        <v>-14.2</v>
      </c>
      <c r="AP59" s="366">
        <v>54684</v>
      </c>
      <c r="AQ59" s="367">
        <v>1.1000000000000001</v>
      </c>
      <c r="AR59" s="368">
        <v>-15.3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1632415</v>
      </c>
      <c r="AN60" s="372">
        <v>29652</v>
      </c>
      <c r="AO60" s="373">
        <v>-26</v>
      </c>
      <c r="AP60" s="374">
        <v>32829</v>
      </c>
      <c r="AQ60" s="375">
        <v>7.2</v>
      </c>
      <c r="AR60" s="376">
        <v>-33.200000000000003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3406644</v>
      </c>
      <c r="AN61" s="379">
        <v>61972</v>
      </c>
      <c r="AO61" s="380">
        <v>5</v>
      </c>
      <c r="AP61" s="381">
        <v>57261</v>
      </c>
      <c r="AQ61" s="382">
        <v>-4.3</v>
      </c>
      <c r="AR61" s="368">
        <v>9.3000000000000007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2153635</v>
      </c>
      <c r="AN62" s="372">
        <v>39187</v>
      </c>
      <c r="AO62" s="373">
        <v>5.2</v>
      </c>
      <c r="AP62" s="374">
        <v>32477</v>
      </c>
      <c r="AQ62" s="375">
        <v>-0.9</v>
      </c>
      <c r="AR62" s="376">
        <v>6.1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XYTgCQJ8KRiavmWytkN6mul6ShFd48pzWjDN2YVSAbjcT35kl0EXTWRxcNGfTzNZ04kEsDOoAfNpU/3dNQWDfA==" saltValue="LPkYWP5JM5s/jOJJUxLK0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HlZWiJdu14kAoMTTRZrNzCD7jZwz72wKfTr6aZB99UAEFeI3tK02iQvJVVe8Eqi+qsopLoS/5gVpmHCJM5Lg==" saltValue="4Y8wq36+3AUTdJdNzaXN4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pD+Id78Ye+gRF7/DFOR/URoq/bO5VAnHCpabysU9kNj26nFiCETyAQjaPWlaopAFIEgl5GhTzHjsUrgiBXkwQ==" saltValue="Dhu/2YZydxkOcxWwXGw1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94" t="s">
        <v>3</v>
      </c>
      <c r="D47" s="1194"/>
      <c r="E47" s="1195"/>
      <c r="F47" s="11">
        <v>13.45</v>
      </c>
      <c r="G47" s="12">
        <v>13.06</v>
      </c>
      <c r="H47" s="12">
        <v>10.57</v>
      </c>
      <c r="I47" s="12">
        <v>9.66</v>
      </c>
      <c r="J47" s="13">
        <v>13.16</v>
      </c>
    </row>
    <row r="48" spans="2:10" ht="57.75" customHeight="1" x14ac:dyDescent="0.15">
      <c r="B48" s="14"/>
      <c r="C48" s="1196" t="s">
        <v>4</v>
      </c>
      <c r="D48" s="1196"/>
      <c r="E48" s="1197"/>
      <c r="F48" s="15">
        <v>2.83</v>
      </c>
      <c r="G48" s="16">
        <v>2.77</v>
      </c>
      <c r="H48" s="16">
        <v>2.5</v>
      </c>
      <c r="I48" s="16">
        <v>2.14</v>
      </c>
      <c r="J48" s="17">
        <v>2.21</v>
      </c>
    </row>
    <row r="49" spans="2:10" ht="57.75" customHeight="1" thickBot="1" x14ac:dyDescent="0.2">
      <c r="B49" s="18"/>
      <c r="C49" s="1198" t="s">
        <v>5</v>
      </c>
      <c r="D49" s="1198"/>
      <c r="E49" s="1199"/>
      <c r="F49" s="19" t="s">
        <v>565</v>
      </c>
      <c r="G49" s="20" t="s">
        <v>566</v>
      </c>
      <c r="H49" s="20" t="s">
        <v>567</v>
      </c>
      <c r="I49" s="20" t="s">
        <v>568</v>
      </c>
      <c r="J49" s="21">
        <v>3.96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ffCpMOVCqaWRvx0y2Nttro6WYywaY6/hqEV8oaq/NiPg0jlecH6n2/RNIFYGt1WjS8NysvZXQew7IQISwWJcA==" saltValue="taZcT2oecReq5j+2+KcT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2020-03-10T02:45:03Z</cp:lastPrinted>
  <dcterms:created xsi:type="dcterms:W3CDTF">2020-02-10T04:33:44Z</dcterms:created>
  <dcterms:modified xsi:type="dcterms:W3CDTF">2020-03-25T23:33:51Z</dcterms:modified>
  <cp:category/>
</cp:coreProperties>
</file>